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4009568\OneDrive - Light\01 - EE\2 - Chamada Pública de Projetos\14 - 12ª CPP 2025\Apoio\"/>
    </mc:Choice>
  </mc:AlternateContent>
  <xr:revisionPtr revIDLastSave="0" documentId="13_ncr:1_{8FC27DA1-F515-45AF-A929-7087F3FF0A50}" xr6:coauthVersionLast="47" xr6:coauthVersionMax="47" xr10:uidLastSave="{00000000-0000-0000-0000-000000000000}"/>
  <bookViews>
    <workbookView xWindow="-120" yWindow="-16320" windowWidth="29040" windowHeight="15720" firstSheet="3" activeTab="3" xr2:uid="{00000000-000D-0000-FFFF-FFFF00000000}"/>
  </bookViews>
  <sheets>
    <sheet name="Medição Acumulada" sheetId="1" state="hidden" r:id="rId1"/>
    <sheet name="Medição Mensal N° 02" sheetId="6" state="hidden" r:id="rId2"/>
    <sheet name="Medição Mensal N° 01" sheetId="2" state="hidden" r:id="rId3"/>
    <sheet name="PPQ" sheetId="4" r:id="rId4"/>
    <sheet name="RQS" sheetId="5" r:id="rId5"/>
    <sheet name="Retenções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5" l="1"/>
  <c r="F15" i="5"/>
  <c r="F5" i="5"/>
  <c r="F6" i="5"/>
  <c r="F7" i="5"/>
  <c r="F8" i="5"/>
  <c r="F9" i="5"/>
  <c r="F4" i="5"/>
  <c r="F12" i="5"/>
  <c r="F13" i="5"/>
  <c r="F11" i="5"/>
  <c r="G27" i="4"/>
  <c r="G28" i="4"/>
  <c r="G29" i="4"/>
  <c r="G30" i="4"/>
  <c r="G31" i="4"/>
  <c r="G32" i="4"/>
  <c r="G33" i="4"/>
  <c r="G26" i="4"/>
  <c r="G19" i="4" l="1"/>
  <c r="G18" i="4"/>
  <c r="G25" i="4" l="1"/>
  <c r="G34" i="4" s="1"/>
  <c r="C11" i="7" l="1"/>
  <c r="E11" i="7" s="1"/>
  <c r="C8" i="7"/>
  <c r="E8" i="7" s="1"/>
  <c r="C12" i="7"/>
  <c r="E12" i="7" s="1"/>
  <c r="C13" i="7"/>
  <c r="E13" i="7" s="1"/>
  <c r="C14" i="7"/>
  <c r="E14" i="7" s="1"/>
  <c r="C7" i="7"/>
  <c r="E7" i="7" s="1"/>
  <c r="G41" i="4"/>
  <c r="G40" i="4"/>
  <c r="J27" i="1"/>
  <c r="C10" i="7" l="1"/>
  <c r="E10" i="7" s="1"/>
  <c r="AB27" i="1" l="1"/>
  <c r="Z27" i="1"/>
  <c r="X27" i="1"/>
  <c r="V27" i="1"/>
  <c r="T27" i="1"/>
  <c r="R27" i="1"/>
  <c r="P27" i="1"/>
  <c r="N27" i="1"/>
  <c r="L27" i="1"/>
  <c r="H27" i="1"/>
  <c r="C18" i="1" l="1"/>
  <c r="AD18" i="1"/>
  <c r="C19" i="1"/>
  <c r="AD19" i="1"/>
  <c r="C20" i="1"/>
  <c r="AD20" i="1"/>
  <c r="C21" i="1"/>
  <c r="AD21" i="1"/>
  <c r="D17" i="6"/>
  <c r="D18" i="6"/>
  <c r="D19" i="6"/>
  <c r="D20" i="6"/>
  <c r="D21" i="6"/>
  <c r="M18" i="6"/>
  <c r="M19" i="6"/>
  <c r="M20" i="6"/>
  <c r="M21" i="6"/>
  <c r="D17" i="2"/>
  <c r="M17" i="2"/>
  <c r="D18" i="2"/>
  <c r="D18" i="1" s="1"/>
  <c r="M18" i="2"/>
  <c r="D19" i="2"/>
  <c r="D19" i="1" s="1"/>
  <c r="M19" i="2"/>
  <c r="D20" i="2"/>
  <c r="D20" i="1" s="1"/>
  <c r="M20" i="2"/>
  <c r="D21" i="2"/>
  <c r="D21" i="1" s="1"/>
  <c r="M21" i="2"/>
  <c r="G8" i="4"/>
  <c r="G5" i="5"/>
  <c r="E17" i="2" s="1"/>
  <c r="C6" i="7" l="1"/>
  <c r="E6" i="7" s="1"/>
  <c r="L17" i="2"/>
  <c r="G17" i="2"/>
  <c r="H17" i="2" s="1"/>
  <c r="E17" i="6"/>
  <c r="N17" i="2"/>
  <c r="O17" i="2" s="1"/>
  <c r="F27" i="1"/>
  <c r="C17" i="1"/>
  <c r="C22" i="1"/>
  <c r="C23" i="1"/>
  <c r="C24" i="1"/>
  <c r="C25" i="1"/>
  <c r="C26" i="1"/>
  <c r="C16" i="1"/>
  <c r="D25" i="1"/>
  <c r="E25" i="1"/>
  <c r="D26" i="1"/>
  <c r="E26" i="1"/>
  <c r="AD22" i="1"/>
  <c r="D23" i="2"/>
  <c r="D23" i="1" s="1"/>
  <c r="D24" i="2"/>
  <c r="D24" i="1" s="1"/>
  <c r="D22" i="2"/>
  <c r="D22" i="1" s="1"/>
  <c r="G12" i="5"/>
  <c r="E23" i="6" s="1"/>
  <c r="L23" i="6" s="1"/>
  <c r="G17" i="4"/>
  <c r="M23" i="2"/>
  <c r="M22" i="2"/>
  <c r="M23" i="6"/>
  <c r="D23" i="6"/>
  <c r="G4" i="5" l="1"/>
  <c r="E23" i="2"/>
  <c r="G23" i="2" s="1"/>
  <c r="H23" i="2" s="1"/>
  <c r="N23" i="6"/>
  <c r="O23" i="6" s="1"/>
  <c r="G23" i="6"/>
  <c r="H23" i="6" s="1"/>
  <c r="N23" i="2" l="1"/>
  <c r="O23" i="2" s="1"/>
  <c r="L23" i="2"/>
  <c r="E23" i="1"/>
  <c r="AC23" i="1" s="1"/>
  <c r="G26" i="2"/>
  <c r="G25" i="2"/>
  <c r="H25" i="2" s="1"/>
  <c r="G25" i="6"/>
  <c r="H25" i="6" s="1"/>
  <c r="G26" i="6"/>
  <c r="H26" i="6" s="1"/>
  <c r="AD17" i="1"/>
  <c r="AD23" i="1"/>
  <c r="AD24" i="1"/>
  <c r="AD25" i="1"/>
  <c r="AD26" i="1"/>
  <c r="AD27" i="1"/>
  <c r="AD16" i="1"/>
  <c r="M26" i="2"/>
  <c r="N26" i="2" s="1"/>
  <c r="O26" i="2" s="1"/>
  <c r="M25" i="2"/>
  <c r="N25" i="2" s="1"/>
  <c r="O25" i="2" s="1"/>
  <c r="M24" i="2"/>
  <c r="M16" i="2"/>
  <c r="M17" i="6"/>
  <c r="M22" i="6"/>
  <c r="M24" i="6"/>
  <c r="M25" i="6"/>
  <c r="N25" i="6" s="1"/>
  <c r="O25" i="6" s="1"/>
  <c r="M26" i="6"/>
  <c r="N26" i="6" s="1"/>
  <c r="O26" i="6" s="1"/>
  <c r="M16" i="6"/>
  <c r="I27" i="6"/>
  <c r="F27" i="6"/>
  <c r="M27" i="6" s="1"/>
  <c r="L26" i="6"/>
  <c r="L25" i="6"/>
  <c r="D24" i="6"/>
  <c r="D16" i="6"/>
  <c r="I27" i="2"/>
  <c r="F27" i="2"/>
  <c r="W25" i="1"/>
  <c r="S26" i="1"/>
  <c r="D17" i="1"/>
  <c r="D16" i="2"/>
  <c r="D16" i="1" s="1"/>
  <c r="G13" i="5"/>
  <c r="G11" i="5"/>
  <c r="G6" i="5"/>
  <c r="G7" i="5"/>
  <c r="G8" i="5"/>
  <c r="G9" i="5"/>
  <c r="G42" i="4"/>
  <c r="G39" i="4"/>
  <c r="G21" i="4"/>
  <c r="G20" i="4"/>
  <c r="G10" i="4"/>
  <c r="G11" i="4"/>
  <c r="G12" i="4"/>
  <c r="G13" i="4"/>
  <c r="G9" i="4"/>
  <c r="L25" i="2"/>
  <c r="L26" i="2"/>
  <c r="H26" i="2"/>
  <c r="W26" i="1"/>
  <c r="U26" i="1"/>
  <c r="M25" i="1"/>
  <c r="K25" i="1"/>
  <c r="I25" i="1"/>
  <c r="O23" i="1" l="1"/>
  <c r="I23" i="1"/>
  <c r="AE23" i="1"/>
  <c r="AF23" i="1" s="1"/>
  <c r="G43" i="4"/>
  <c r="G22" i="4"/>
  <c r="E19" i="2"/>
  <c r="E19" i="6"/>
  <c r="E21" i="2"/>
  <c r="E21" i="6"/>
  <c r="G14" i="4"/>
  <c r="E18" i="6"/>
  <c r="E18" i="2"/>
  <c r="E20" i="6"/>
  <c r="E20" i="2"/>
  <c r="M27" i="2"/>
  <c r="E22" i="2"/>
  <c r="G14" i="5"/>
  <c r="E22" i="6"/>
  <c r="E24" i="2"/>
  <c r="E24" i="6"/>
  <c r="N24" i="6" s="1"/>
  <c r="O24" i="6" s="1"/>
  <c r="E16" i="6"/>
  <c r="N16" i="6" s="1"/>
  <c r="O16" i="6" s="1"/>
  <c r="E16" i="2"/>
  <c r="N16" i="2" s="1"/>
  <c r="O16" i="2" s="1"/>
  <c r="N17" i="6"/>
  <c r="G10" i="5"/>
  <c r="Y23" i="1"/>
  <c r="G23" i="1"/>
  <c r="K23" i="1"/>
  <c r="U23" i="1"/>
  <c r="AA23" i="1"/>
  <c r="AE26" i="1"/>
  <c r="AF26" i="1" s="1"/>
  <c r="AA25" i="1"/>
  <c r="AC25" i="1"/>
  <c r="O25" i="1"/>
  <c r="Y25" i="1"/>
  <c r="M23" i="1"/>
  <c r="Q23" i="1"/>
  <c r="S23" i="1"/>
  <c r="W23" i="1"/>
  <c r="AE25" i="1"/>
  <c r="AF25" i="1" s="1"/>
  <c r="G26" i="1"/>
  <c r="I26" i="1"/>
  <c r="K26" i="1"/>
  <c r="Y26" i="1"/>
  <c r="AA26" i="1"/>
  <c r="G25" i="1"/>
  <c r="M26" i="1"/>
  <c r="O26" i="1"/>
  <c r="Q25" i="1"/>
  <c r="S25" i="1"/>
  <c r="AC26" i="1"/>
  <c r="Q26" i="1"/>
  <c r="U25" i="1"/>
  <c r="C9" i="7" l="1"/>
  <c r="G16" i="5"/>
  <c r="G17" i="5" s="1"/>
  <c r="G36" i="4"/>
  <c r="G45" i="4" s="1"/>
  <c r="G54" i="4" s="1"/>
  <c r="N20" i="6"/>
  <c r="O20" i="6" s="1"/>
  <c r="L20" i="6"/>
  <c r="G20" i="6"/>
  <c r="H20" i="6" s="1"/>
  <c r="L18" i="2"/>
  <c r="N18" i="2"/>
  <c r="O18" i="2" s="1"/>
  <c r="G18" i="2"/>
  <c r="H18" i="2" s="1"/>
  <c r="E18" i="1"/>
  <c r="G18" i="6"/>
  <c r="H18" i="6" s="1"/>
  <c r="L18" i="6"/>
  <c r="N18" i="6"/>
  <c r="O18" i="6" s="1"/>
  <c r="N19" i="6"/>
  <c r="O19" i="6" s="1"/>
  <c r="L19" i="6"/>
  <c r="G19" i="6"/>
  <c r="H19" i="6" s="1"/>
  <c r="L21" i="6"/>
  <c r="G21" i="6"/>
  <c r="H21" i="6" s="1"/>
  <c r="N21" i="6"/>
  <c r="O21" i="6" s="1"/>
  <c r="L21" i="2"/>
  <c r="G21" i="2"/>
  <c r="H21" i="2" s="1"/>
  <c r="N21" i="2"/>
  <c r="O21" i="2" s="1"/>
  <c r="E21" i="1"/>
  <c r="L20" i="2"/>
  <c r="E20" i="1"/>
  <c r="N20" i="2"/>
  <c r="O20" i="2" s="1"/>
  <c r="G20" i="2"/>
  <c r="H20" i="2" s="1"/>
  <c r="L19" i="2"/>
  <c r="N19" i="2"/>
  <c r="O19" i="2" s="1"/>
  <c r="E19" i="1"/>
  <c r="G19" i="2"/>
  <c r="H19" i="2" s="1"/>
  <c r="N22" i="6"/>
  <c r="O22" i="6" s="1"/>
  <c r="L22" i="6"/>
  <c r="G22" i="6"/>
  <c r="H22" i="6" s="1"/>
  <c r="G24" i="6"/>
  <c r="H24" i="6" s="1"/>
  <c r="L24" i="6"/>
  <c r="E24" i="1"/>
  <c r="G24" i="2"/>
  <c r="H24" i="2" s="1"/>
  <c r="L24" i="2"/>
  <c r="N24" i="2"/>
  <c r="O24" i="2" s="1"/>
  <c r="E22" i="1"/>
  <c r="G22" i="2"/>
  <c r="H22" i="2" s="1"/>
  <c r="L22" i="2"/>
  <c r="N22" i="2"/>
  <c r="O22" i="2" s="1"/>
  <c r="O17" i="6"/>
  <c r="E17" i="1"/>
  <c r="E27" i="2"/>
  <c r="G16" i="2"/>
  <c r="H16" i="2" s="1"/>
  <c r="E16" i="1"/>
  <c r="L16" i="2"/>
  <c r="G16" i="6"/>
  <c r="H16" i="6" s="1"/>
  <c r="L16" i="6"/>
  <c r="E27" i="6"/>
  <c r="G17" i="6"/>
  <c r="H17" i="6" s="1"/>
  <c r="L17" i="6"/>
  <c r="E9" i="7" l="1"/>
  <c r="E15" i="7" s="1"/>
  <c r="C15" i="7"/>
  <c r="I18" i="1"/>
  <c r="S18" i="1"/>
  <c r="Y18" i="1"/>
  <c r="AC18" i="1"/>
  <c r="AE18" i="1"/>
  <c r="AF18" i="1" s="1"/>
  <c r="AA18" i="1"/>
  <c r="G18" i="1"/>
  <c r="U18" i="1"/>
  <c r="W18" i="1"/>
  <c r="Q18" i="1"/>
  <c r="O18" i="1"/>
  <c r="K18" i="1"/>
  <c r="M18" i="1"/>
  <c r="Q20" i="1"/>
  <c r="M20" i="1"/>
  <c r="S20" i="1"/>
  <c r="G20" i="1"/>
  <c r="Y20" i="1"/>
  <c r="AC20" i="1"/>
  <c r="AA20" i="1"/>
  <c r="W20" i="1"/>
  <c r="AE20" i="1"/>
  <c r="AF20" i="1" s="1"/>
  <c r="O20" i="1"/>
  <c r="K20" i="1"/>
  <c r="I20" i="1"/>
  <c r="U20" i="1"/>
  <c r="W21" i="1"/>
  <c r="AC21" i="1"/>
  <c r="Q21" i="1"/>
  <c r="S21" i="1"/>
  <c r="M21" i="1"/>
  <c r="Y21" i="1"/>
  <c r="AE21" i="1"/>
  <c r="AF21" i="1" s="1"/>
  <c r="K21" i="1"/>
  <c r="AA21" i="1"/>
  <c r="I21" i="1"/>
  <c r="O21" i="1"/>
  <c r="U21" i="1"/>
  <c r="G21" i="1"/>
  <c r="S19" i="1"/>
  <c r="M19" i="1"/>
  <c r="K19" i="1"/>
  <c r="AA19" i="1"/>
  <c r="O19" i="1"/>
  <c r="U19" i="1"/>
  <c r="AC19" i="1"/>
  <c r="G19" i="1"/>
  <c r="Y19" i="1"/>
  <c r="I19" i="1"/>
  <c r="AE19" i="1"/>
  <c r="AF19" i="1" s="1"/>
  <c r="W19" i="1"/>
  <c r="Q19" i="1"/>
  <c r="S22" i="1"/>
  <c r="K22" i="1"/>
  <c r="AE22" i="1"/>
  <c r="AF22" i="1" s="1"/>
  <c r="M22" i="1"/>
  <c r="G22" i="1"/>
  <c r="W22" i="1"/>
  <c r="U22" i="1"/>
  <c r="Q22" i="1"/>
  <c r="I22" i="1"/>
  <c r="AC22" i="1"/>
  <c r="Y22" i="1"/>
  <c r="AA22" i="1"/>
  <c r="O22" i="1"/>
  <c r="S24" i="1"/>
  <c r="AA24" i="1"/>
  <c r="AC24" i="1"/>
  <c r="Q24" i="1"/>
  <c r="W24" i="1"/>
  <c r="U24" i="1"/>
  <c r="K24" i="1"/>
  <c r="M24" i="1"/>
  <c r="AE24" i="1"/>
  <c r="AF24" i="1" s="1"/>
  <c r="G24" i="1"/>
  <c r="O24" i="1"/>
  <c r="I24" i="1"/>
  <c r="Y24" i="1"/>
  <c r="N27" i="2"/>
  <c r="O27" i="2" s="1"/>
  <c r="U17" i="1"/>
  <c r="Q17" i="1"/>
  <c r="M17" i="1"/>
  <c r="G17" i="1"/>
  <c r="I17" i="1"/>
  <c r="S17" i="1"/>
  <c r="K17" i="1"/>
  <c r="Y17" i="1"/>
  <c r="O17" i="1"/>
  <c r="W17" i="1"/>
  <c r="AA17" i="1"/>
  <c r="AC17" i="1"/>
  <c r="AE17" i="1"/>
  <c r="AF17" i="1" s="1"/>
  <c r="Y16" i="1"/>
  <c r="U16" i="1"/>
  <c r="AC16" i="1"/>
  <c r="E27" i="1"/>
  <c r="G16" i="1"/>
  <c r="W16" i="1"/>
  <c r="M16" i="1"/>
  <c r="K16" i="1"/>
  <c r="AA16" i="1"/>
  <c r="I16" i="1"/>
  <c r="O16" i="1"/>
  <c r="Q16" i="1"/>
  <c r="AE16" i="1"/>
  <c r="AF16" i="1" s="1"/>
  <c r="S16" i="1"/>
  <c r="G27" i="6"/>
  <c r="H27" i="6" s="1"/>
  <c r="L27" i="6"/>
  <c r="N27" i="6"/>
  <c r="O27" i="6" s="1"/>
  <c r="L27" i="2"/>
  <c r="G27" i="2"/>
  <c r="H27" i="2" s="1"/>
  <c r="AE27" i="1" l="1"/>
  <c r="AF27" i="1" s="1"/>
  <c r="AC27" i="1"/>
  <c r="M27" i="1"/>
  <c r="W27" i="1"/>
  <c r="G27" i="1"/>
  <c r="U27" i="1"/>
  <c r="O27" i="1"/>
  <c r="Y27" i="1"/>
  <c r="I27" i="1"/>
  <c r="S27" i="1"/>
  <c r="Q27" i="1"/>
  <c r="AA27" i="1"/>
  <c r="K27" i="1"/>
</calcChain>
</file>

<file path=xl/sharedStrings.xml><?xml version="1.0" encoding="utf-8"?>
<sst xmlns="http://schemas.openxmlformats.org/spreadsheetml/2006/main" count="308" uniqueCount="130">
  <si>
    <t>MEDIÇÃO ACUMULADA</t>
  </si>
  <si>
    <t>PROJETO</t>
  </si>
  <si>
    <r>
      <t>ODS n</t>
    </r>
    <r>
      <rPr>
        <vertAlign val="superscript"/>
        <sz val="11"/>
        <rFont val="Calibri"/>
        <family val="2"/>
        <scheme val="minor"/>
      </rPr>
      <t>o</t>
    </r>
  </si>
  <si>
    <r>
      <t>CONTRATO n</t>
    </r>
    <r>
      <rPr>
        <vertAlign val="superscript"/>
        <sz val="11"/>
        <rFont val="Calibri"/>
        <family val="2"/>
        <scheme val="minor"/>
      </rPr>
      <t>o</t>
    </r>
  </si>
  <si>
    <t>EMPRESA</t>
  </si>
  <si>
    <t>VIGÊNCIA</t>
  </si>
  <si>
    <t>Acumulada</t>
  </si>
  <si>
    <t>ITEM RQS</t>
  </si>
  <si>
    <t>ITEM PPQ</t>
  </si>
  <si>
    <t>ETAPAS</t>
  </si>
  <si>
    <t>Custo Total (R$)</t>
  </si>
  <si>
    <r>
      <t>1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</si>
  <si>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r>
      <t>2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</si>
  <si>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r>
      <t>3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</si>
  <si>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r>
      <t>4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</si>
  <si>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r>
      <t>5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</si>
  <si>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r>
      <t>6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</si>
  <si>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r>
      <t>7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</si>
  <si>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r>
      <t>8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</si>
  <si>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r>
      <t>9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</si>
  <si>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r>
      <t>10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</si>
  <si>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r>
      <t>11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</si>
  <si>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r>
      <t>12</t>
    </r>
    <r>
      <rPr>
        <b/>
        <vertAlign val="superscript"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Medição</t>
    </r>
  </si>
  <si>
    <t>Status Após a Medição</t>
  </si>
  <si>
    <t>Faturado</t>
  </si>
  <si>
    <t xml:space="preserve">Saldo </t>
  </si>
  <si>
    <t>Valor (R$)</t>
  </si>
  <si>
    <t>%</t>
  </si>
  <si>
    <t>R$</t>
  </si>
  <si>
    <t>SERVIÇOS (PROJETO) 6130216100</t>
  </si>
  <si>
    <t>A1.1</t>
  </si>
  <si>
    <t>Projeto Executivo</t>
  </si>
  <si>
    <t>A1.2</t>
  </si>
  <si>
    <t>Medição e Verificação (ex ante)</t>
  </si>
  <si>
    <t>A1.3</t>
  </si>
  <si>
    <t>Medição e Verificação (ex post)</t>
  </si>
  <si>
    <t>A1.4</t>
  </si>
  <si>
    <t>Treinamento e Capacitação</t>
  </si>
  <si>
    <t>A1.5</t>
  </si>
  <si>
    <t>Relatório Final</t>
  </si>
  <si>
    <t>SERVIÇOS (EXECUÇÃO) 6130216400</t>
  </si>
  <si>
    <t>A2.1</t>
  </si>
  <si>
    <t>Descarte de Materiais</t>
  </si>
  <si>
    <t>A2.2</t>
  </si>
  <si>
    <t>Gerenciamento (inclui seguros)</t>
  </si>
  <si>
    <t>EQUIPAMENTOS 6130110111</t>
  </si>
  <si>
    <t>A3.1</t>
  </si>
  <si>
    <t>LED tubular 9W</t>
  </si>
  <si>
    <t>A3.2</t>
  </si>
  <si>
    <t>LED tubular 18W</t>
  </si>
  <si>
    <t>TOTAL DO CONTRATO (TURN KEY)</t>
  </si>
  <si>
    <t>SOLICITAÇÃO DE MEDIÇÃO</t>
  </si>
  <si>
    <t>MEDIÇÃO SOLICITADA</t>
  </si>
  <si>
    <t>Aquisição de 10.000 lâmpadas tuboled de 9W e 1.000 lâmpadas tuboled de 18W.</t>
  </si>
  <si>
    <t>Status Atual</t>
  </si>
  <si>
    <t>ESTA MEDIÇÃO</t>
  </si>
  <si>
    <t>LIGHT S.E.S.A.</t>
  </si>
  <si>
    <t xml:space="preserve">PPQ - PLANILHA DE PREÇOS E QUANTIDADES </t>
  </si>
  <si>
    <t>ITEM</t>
  </si>
  <si>
    <t>DESCRIÇÃO DAS ATIVIDADES</t>
  </si>
  <si>
    <t>UN</t>
  </si>
  <si>
    <t>QT</t>
  </si>
  <si>
    <t>PREÇO UNIT.</t>
  </si>
  <si>
    <t>TOTAL</t>
  </si>
  <si>
    <t>A1</t>
  </si>
  <si>
    <t>TURN KEY - SERVIÇOS (PROJETO) - 6130216100</t>
  </si>
  <si>
    <t>VB</t>
  </si>
  <si>
    <t>TOTAL A1</t>
  </si>
  <si>
    <t>A2</t>
  </si>
  <si>
    <t>TURN KEY - SERVIÇOS (EXECUÇÃO) - 6130216400</t>
  </si>
  <si>
    <t>TOTAL A2</t>
  </si>
  <si>
    <t>A3</t>
  </si>
  <si>
    <t>TURN KEY - MATERIAIS E EQUIPAMENTOS - 6130110111</t>
  </si>
  <si>
    <t>PÇ</t>
  </si>
  <si>
    <t>TOTAL A3</t>
  </si>
  <si>
    <t xml:space="preserve">VALOR LIMITE A SER FATURADO PELA CONTRATADA - TURN KEY (A1+A2+A3) </t>
  </si>
  <si>
    <t>A4</t>
  </si>
  <si>
    <t>CUSTOS INTERNOS LIGHT</t>
  </si>
  <si>
    <t>A4.1</t>
  </si>
  <si>
    <t>Mão-de-obra Própria</t>
  </si>
  <si>
    <t>A4.2</t>
  </si>
  <si>
    <t>Transporte</t>
  </si>
  <si>
    <t>A4.3</t>
  </si>
  <si>
    <t>Marketing e Divulgação</t>
  </si>
  <si>
    <t>TOTAL A4</t>
  </si>
  <si>
    <t>TOTAL PEE (A1+A2+A3+A4)</t>
  </si>
  <si>
    <t>B1</t>
  </si>
  <si>
    <t>CONTRAPARTIDA</t>
  </si>
  <si>
    <t>Diagnóstico Energético</t>
  </si>
  <si>
    <t>Execução dos Serviços de Instalação</t>
  </si>
  <si>
    <t>TOTAL GERAL DO PROJETO (A1+A2+A3+A4+B1)</t>
  </si>
  <si>
    <t>SUBTOTAL - SERVIÇOS (PROJETO) 6130216100</t>
  </si>
  <si>
    <t>SUBTOTAL - SERVIÇOS (EXECUÇÃO) 6130216400</t>
  </si>
  <si>
    <t>SUBTOTAL - EQUIPAMENTOS 6130110111</t>
  </si>
  <si>
    <t>xxxxxxxxxxxxxxxxxxxxxxxxx</t>
  </si>
  <si>
    <t>xxxxxx</t>
  </si>
  <si>
    <t>A2.3</t>
  </si>
  <si>
    <t>A1.6</t>
  </si>
  <si>
    <t>Projeto de Eficiência Energética xxxxx (xª CPP)</t>
  </si>
  <si>
    <t>xx/xx/20xx até xx/xx/20xx</t>
  </si>
  <si>
    <t>Itens</t>
  </si>
  <si>
    <t>Valores Máximos</t>
  </si>
  <si>
    <t>Retenção</t>
  </si>
  <si>
    <t>(R$)</t>
  </si>
  <si>
    <t>(%)</t>
  </si>
  <si>
    <t>a- Diagnóstico energético</t>
  </si>
  <si>
    <t>b- Projeto executivo</t>
  </si>
  <si>
    <r>
      <t xml:space="preserve">c- Medição e verificação –  antes </t>
    </r>
    <r>
      <rPr>
        <i/>
        <sz val="10"/>
        <color rgb="FF000000"/>
        <rFont val="Calibri"/>
        <family val="2"/>
        <scheme val="minor"/>
      </rPr>
      <t>(ex ante)</t>
    </r>
  </si>
  <si>
    <t>d- Materiais e equipamentos</t>
  </si>
  <si>
    <t>e- Execução dos serviços (instalação e gerenciamento)</t>
  </si>
  <si>
    <t>f- Descarte dos materiais e equipamentos substituídos</t>
  </si>
  <si>
    <r>
      <t xml:space="preserve">g- Medição e verificação – após </t>
    </r>
    <r>
      <rPr>
        <i/>
        <sz val="10"/>
        <color rgb="FF000000"/>
        <rFont val="Calibri"/>
        <family val="2"/>
        <scheme val="minor"/>
      </rPr>
      <t>(ex post)</t>
    </r>
  </si>
  <si>
    <t>h- Treinamento e capacitação</t>
  </si>
  <si>
    <r>
      <t xml:space="preserve">i - Relatório final e </t>
    </r>
    <r>
      <rPr>
        <i/>
        <sz val="10"/>
        <color rgb="FF000000"/>
        <rFont val="Calibri"/>
        <family val="2"/>
        <scheme val="minor"/>
      </rPr>
      <t>databook</t>
    </r>
    <r>
      <rPr>
        <sz val="10"/>
        <color rgb="FF000000"/>
        <rFont val="Calibri"/>
        <family val="2"/>
        <scheme val="minor"/>
      </rPr>
      <t xml:space="preserve"> do projeto</t>
    </r>
  </si>
  <si>
    <t>CARREGAMENTO INICIAL</t>
  </si>
  <si>
    <t>xx/xx/20xx</t>
  </si>
  <si>
    <t>Município</t>
  </si>
  <si>
    <t>Cód. Serv.</t>
  </si>
  <si>
    <t>Auditoria Contábil e Financeira</t>
  </si>
  <si>
    <t>A4.4</t>
  </si>
  <si>
    <t>A3.3</t>
  </si>
  <si>
    <t>A3.4</t>
  </si>
  <si>
    <t>A3.5</t>
  </si>
  <si>
    <t>A2.4</t>
  </si>
  <si>
    <t>A2.5</t>
  </si>
  <si>
    <t>A3.6</t>
  </si>
  <si>
    <t>A3.7</t>
  </si>
  <si>
    <t>A3.8</t>
  </si>
  <si>
    <t>A3.9</t>
  </si>
  <si>
    <t>PECA PROJETOS TURN KEY PEE - 612663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</si>
</sst>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vertAlign val="superscript"/>
      <sz val="1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4" tint="-0.499984740745262"/>
        <bgColor theme="0"/>
      </patternFill>
    </fill>
    <fill>
      <patternFill patternType="solid">
        <fgColor theme="4" tint="0.39997558519241921"/>
        <bgColor theme="0"/>
      </patternFill>
    </fill>
    <fill>
      <patternFill patternType="solid">
        <fgColor rgb="FFC6D9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66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/>
        <bgColor theme="0"/>
      </patternFill>
    </fill>
  </fills>
  <borders count="28">
    <border>
      <left/>
      <right/>
      <top/>
      <bottom/>
      <diagonal/>
    </border>
    <border>
      <left style="medium">
        <color rgb="FF538DD5"/>
      </left>
      <right style="medium">
        <color rgb="FF538DD5"/>
      </right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rgb="FF538DD5"/>
      </left>
      <right/>
      <top style="medium">
        <color rgb="FF538DD5"/>
      </top>
      <bottom style="medium">
        <color rgb="FF538DD5"/>
      </bottom>
      <diagonal/>
    </border>
    <border>
      <left/>
      <right/>
      <top style="medium">
        <color rgb="FF538DD5"/>
      </top>
      <bottom style="medium">
        <color rgb="FF538DD5"/>
      </bottom>
      <diagonal/>
    </border>
    <border>
      <left/>
      <right style="medium">
        <color rgb="FF538DD5"/>
      </right>
      <top style="medium">
        <color rgb="FF538DD5"/>
      </top>
      <bottom style="medium">
        <color rgb="FF538DD5"/>
      </bottom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rgb="FF538DD5"/>
      </left>
      <right style="medium">
        <color rgb="FF538DD5"/>
      </right>
      <top style="medium">
        <color rgb="FF538DD5"/>
      </top>
      <bottom style="medium">
        <color rgb="FF538DD5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3" tint="0.39994506668294322"/>
      </left>
      <right/>
      <top style="medium">
        <color theme="4"/>
      </top>
      <bottom style="medium">
        <color theme="3" tint="0.39994506668294322"/>
      </bottom>
      <diagonal/>
    </border>
    <border>
      <left/>
      <right/>
      <top style="medium">
        <color theme="4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4"/>
      </top>
      <bottom style="medium">
        <color theme="3" tint="0.39994506668294322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rgb="FFB8CCE4"/>
      </left>
      <right/>
      <top style="medium">
        <color rgb="FFB8CCE4"/>
      </top>
      <bottom style="medium">
        <color rgb="FFB8CCE4"/>
      </bottom>
      <diagonal/>
    </border>
    <border>
      <left/>
      <right/>
      <top style="medium">
        <color rgb="FFB8CCE4"/>
      </top>
      <bottom style="medium">
        <color rgb="FFB8CCE4"/>
      </bottom>
      <diagonal/>
    </border>
    <border>
      <left/>
      <right style="medium">
        <color rgb="FFB8CCE4"/>
      </right>
      <top style="medium">
        <color rgb="FFB8CCE4"/>
      </top>
      <bottom style="medium">
        <color rgb="FFB8CCE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4" borderId="0" xfId="0" applyFill="1"/>
    <xf numFmtId="4" fontId="7" fillId="4" borderId="0" xfId="3" applyNumberFormat="1" applyFont="1" applyFill="1"/>
    <xf numFmtId="0" fontId="7" fillId="4" borderId="0" xfId="3" applyFont="1" applyFill="1" applyAlignment="1">
      <alignment horizontal="center"/>
    </xf>
    <xf numFmtId="9" fontId="7" fillId="4" borderId="0" xfId="3" applyNumberFormat="1" applyFont="1" applyFill="1"/>
    <xf numFmtId="0" fontId="7" fillId="6" borderId="0" xfId="3" applyFont="1" applyFill="1"/>
    <xf numFmtId="0" fontId="9" fillId="6" borderId="0" xfId="3" applyFont="1" applyFill="1"/>
    <xf numFmtId="0" fontId="10" fillId="6" borderId="0" xfId="3" applyFont="1" applyFill="1"/>
    <xf numFmtId="0" fontId="10" fillId="7" borderId="0" xfId="3" applyFont="1" applyFill="1" applyAlignment="1">
      <alignment horizontal="center"/>
    </xf>
    <xf numFmtId="4" fontId="9" fillId="6" borderId="0" xfId="3" applyNumberFormat="1" applyFont="1" applyFill="1"/>
    <xf numFmtId="0" fontId="2" fillId="9" borderId="8" xfId="3" applyFont="1" applyFill="1" applyBorder="1" applyAlignment="1">
      <alignment horizontal="center" vertical="center" wrapText="1"/>
    </xf>
    <xf numFmtId="0" fontId="10" fillId="6" borderId="8" xfId="3" applyFont="1" applyFill="1" applyBorder="1" applyAlignment="1">
      <alignment horizontal="center" vertical="center"/>
    </xf>
    <xf numFmtId="0" fontId="9" fillId="6" borderId="8" xfId="3" applyFont="1" applyFill="1" applyBorder="1"/>
    <xf numFmtId="4" fontId="9" fillId="6" borderId="8" xfId="3" applyNumberFormat="1" applyFont="1" applyFill="1" applyBorder="1" applyAlignment="1">
      <alignment horizontal="center" vertical="center"/>
    </xf>
    <xf numFmtId="4" fontId="10" fillId="6" borderId="8" xfId="3" applyNumberFormat="1" applyFont="1" applyFill="1" applyBorder="1" applyAlignment="1">
      <alignment horizontal="center" vertical="center"/>
    </xf>
    <xf numFmtId="4" fontId="10" fillId="10" borderId="8" xfId="3" applyNumberFormat="1" applyFont="1" applyFill="1" applyBorder="1" applyAlignment="1">
      <alignment horizontal="center" vertical="center"/>
    </xf>
    <xf numFmtId="9" fontId="9" fillId="6" borderId="8" xfId="5" applyFont="1" applyFill="1" applyBorder="1" applyAlignment="1">
      <alignment horizontal="center" vertical="center"/>
    </xf>
    <xf numFmtId="4" fontId="10" fillId="0" borderId="8" xfId="3" applyNumberFormat="1" applyFont="1" applyBorder="1" applyAlignment="1">
      <alignment horizontal="center" vertical="center"/>
    </xf>
    <xf numFmtId="9" fontId="7" fillId="6" borderId="0" xfId="1" applyFont="1" applyFill="1" applyAlignment="1">
      <alignment horizontal="center"/>
    </xf>
    <xf numFmtId="9" fontId="9" fillId="6" borderId="0" xfId="1" applyFont="1" applyFill="1" applyAlignment="1">
      <alignment horizontal="center"/>
    </xf>
    <xf numFmtId="9" fontId="10" fillId="10" borderId="8" xfId="1" applyFont="1" applyFill="1" applyBorder="1" applyAlignment="1">
      <alignment horizontal="center" vertical="center"/>
    </xf>
    <xf numFmtId="43" fontId="9" fillId="6" borderId="0" xfId="6" applyFont="1" applyFill="1" applyAlignment="1">
      <alignment horizontal="center"/>
    </xf>
    <xf numFmtId="0" fontId="2" fillId="9" borderId="8" xfId="3" applyFont="1" applyFill="1" applyBorder="1" applyAlignment="1">
      <alignment horizontal="center" vertical="center"/>
    </xf>
    <xf numFmtId="0" fontId="9" fillId="6" borderId="8" xfId="3" applyFont="1" applyFill="1" applyBorder="1" applyAlignment="1">
      <alignment horizontal="center" vertical="center" wrapText="1"/>
    </xf>
    <xf numFmtId="9" fontId="10" fillId="6" borderId="8" xfId="1" applyFont="1" applyFill="1" applyBorder="1" applyAlignment="1">
      <alignment horizontal="center" vertical="center"/>
    </xf>
    <xf numFmtId="0" fontId="9" fillId="6" borderId="8" xfId="3" applyFont="1" applyFill="1" applyBorder="1" applyAlignment="1">
      <alignment horizontal="left" vertical="center" wrapText="1"/>
    </xf>
    <xf numFmtId="4" fontId="9" fillId="13" borderId="8" xfId="3" applyNumberFormat="1" applyFont="1" applyFill="1" applyBorder="1" applyAlignment="1">
      <alignment horizontal="center" vertical="center"/>
    </xf>
    <xf numFmtId="9" fontId="10" fillId="6" borderId="8" xfId="5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8" fontId="3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8" fontId="12" fillId="4" borderId="0" xfId="0" applyNumberFormat="1" applyFont="1" applyFill="1" applyAlignment="1">
      <alignment horizontal="center"/>
    </xf>
    <xf numFmtId="0" fontId="4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vertical="center"/>
    </xf>
    <xf numFmtId="0" fontId="3" fillId="11" borderId="7" xfId="0" applyFont="1" applyFill="1" applyBorder="1" applyAlignment="1">
      <alignment horizontal="center" vertical="center"/>
    </xf>
    <xf numFmtId="8" fontId="3" fillId="11" borderId="7" xfId="0" applyNumberFormat="1" applyFont="1" applyFill="1" applyBorder="1" applyAlignment="1">
      <alignment horizontal="center" vertical="center"/>
    </xf>
    <xf numFmtId="8" fontId="4" fillId="11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8" fontId="3" fillId="4" borderId="7" xfId="0" applyNumberFormat="1" applyFont="1" applyFill="1" applyBorder="1" applyAlignment="1">
      <alignment horizontal="center" vertical="center"/>
    </xf>
    <xf numFmtId="8" fontId="4" fillId="4" borderId="2" xfId="0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4" fillId="4" borderId="7" xfId="0" applyFont="1" applyFill="1" applyBorder="1" applyAlignment="1">
      <alignment horizontal="center" vertical="center"/>
    </xf>
    <xf numFmtId="8" fontId="4" fillId="2" borderId="16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3" fillId="11" borderId="7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" fontId="10" fillId="7" borderId="8" xfId="3" applyNumberFormat="1" applyFont="1" applyFill="1" applyBorder="1" applyAlignment="1">
      <alignment horizontal="center" vertical="center"/>
    </xf>
    <xf numFmtId="0" fontId="9" fillId="6" borderId="8" xfId="3" applyFont="1" applyFill="1" applyBorder="1" applyAlignment="1">
      <alignment wrapText="1"/>
    </xf>
    <xf numFmtId="0" fontId="9" fillId="6" borderId="0" xfId="3" applyFont="1" applyFill="1" applyAlignment="1">
      <alignment horizontal="left"/>
    </xf>
    <xf numFmtId="0" fontId="9" fillId="6" borderId="17" xfId="3" applyFont="1" applyFill="1" applyBorder="1"/>
    <xf numFmtId="0" fontId="4" fillId="3" borderId="16" xfId="0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3" fontId="13" fillId="4" borderId="19" xfId="0" applyNumberFormat="1" applyFont="1" applyFill="1" applyBorder="1" applyAlignment="1">
      <alignment horizontal="center" vertical="center" wrapText="1"/>
    </xf>
    <xf numFmtId="8" fontId="13" fillId="4" borderId="20" xfId="0" applyNumberFormat="1" applyFont="1" applyFill="1" applyBorder="1" applyAlignment="1">
      <alignment horizontal="center" vertical="center" wrapText="1"/>
    </xf>
    <xf numFmtId="0" fontId="13" fillId="12" borderId="18" xfId="0" applyFont="1" applyFill="1" applyBorder="1" applyAlignment="1">
      <alignment horizontal="center" vertical="center" wrapText="1"/>
    </xf>
    <xf numFmtId="0" fontId="13" fillId="12" borderId="19" xfId="0" applyFont="1" applyFill="1" applyBorder="1" applyAlignment="1">
      <alignment horizontal="center" vertical="center" wrapText="1"/>
    </xf>
    <xf numFmtId="3" fontId="13" fillId="12" borderId="19" xfId="0" applyNumberFormat="1" applyFont="1" applyFill="1" applyBorder="1" applyAlignment="1">
      <alignment horizontal="center" vertical="center" wrapText="1"/>
    </xf>
    <xf numFmtId="8" fontId="13" fillId="12" borderId="20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4" fontId="4" fillId="3" borderId="24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14" borderId="23" xfId="0" applyFont="1" applyFill="1" applyBorder="1" applyAlignment="1">
      <alignment vertical="center"/>
    </xf>
    <xf numFmtId="4" fontId="3" fillId="14" borderId="24" xfId="0" applyNumberFormat="1" applyFont="1" applyFill="1" applyBorder="1" applyAlignment="1">
      <alignment horizontal="center" vertical="center"/>
    </xf>
    <xf numFmtId="0" fontId="3" fillId="14" borderId="24" xfId="0" applyFont="1" applyFill="1" applyBorder="1" applyAlignment="1">
      <alignment horizontal="center" vertical="center" wrapText="1"/>
    </xf>
    <xf numFmtId="4" fontId="3" fillId="14" borderId="25" xfId="0" applyNumberFormat="1" applyFont="1" applyFill="1" applyBorder="1" applyAlignment="1">
      <alignment horizontal="center" vertical="center"/>
    </xf>
    <xf numFmtId="0" fontId="3" fillId="15" borderId="23" xfId="0" applyFont="1" applyFill="1" applyBorder="1" applyAlignment="1">
      <alignment vertical="center"/>
    </xf>
    <xf numFmtId="4" fontId="3" fillId="15" borderId="24" xfId="0" applyNumberFormat="1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center" vertical="center" wrapText="1"/>
    </xf>
    <xf numFmtId="4" fontId="3" fillId="15" borderId="25" xfId="0" applyNumberFormat="1" applyFont="1" applyFill="1" applyBorder="1" applyAlignment="1">
      <alignment horizontal="center" vertical="center"/>
    </xf>
    <xf numFmtId="4" fontId="4" fillId="3" borderId="25" xfId="0" applyNumberFormat="1" applyFont="1" applyFill="1" applyBorder="1" applyAlignment="1">
      <alignment horizontal="center" vertical="center" wrapText="1"/>
    </xf>
    <xf numFmtId="4" fontId="9" fillId="16" borderId="8" xfId="3" applyNumberFormat="1" applyFont="1" applyFill="1" applyBorder="1" applyAlignment="1">
      <alignment horizontal="center" vertical="center"/>
    </xf>
    <xf numFmtId="4" fontId="10" fillId="16" borderId="8" xfId="3" applyNumberFormat="1" applyFont="1" applyFill="1" applyBorder="1" applyAlignment="1">
      <alignment horizontal="center" vertical="center"/>
    </xf>
    <xf numFmtId="44" fontId="0" fillId="4" borderId="0" xfId="0" applyNumberFormat="1" applyFill="1"/>
    <xf numFmtId="43" fontId="3" fillId="0" borderId="2" xfId="0" applyNumberFormat="1" applyFont="1" applyBorder="1" applyAlignment="1">
      <alignment horizontal="center" vertical="center"/>
    </xf>
    <xf numFmtId="43" fontId="3" fillId="5" borderId="2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9" fillId="6" borderId="8" xfId="3" applyFont="1" applyFill="1" applyBorder="1" applyAlignment="1">
      <alignment horizontal="center" vertical="center" wrapText="1"/>
    </xf>
    <xf numFmtId="0" fontId="10" fillId="6" borderId="8" xfId="3" applyFont="1" applyFill="1" applyBorder="1" applyAlignment="1">
      <alignment horizontal="center" vertical="center" wrapText="1"/>
    </xf>
    <xf numFmtId="0" fontId="10" fillId="7" borderId="8" xfId="3" applyFont="1" applyFill="1" applyBorder="1" applyAlignment="1">
      <alignment horizontal="center" vertical="center" wrapText="1"/>
    </xf>
    <xf numFmtId="0" fontId="2" fillId="9" borderId="8" xfId="3" applyFont="1" applyFill="1" applyBorder="1" applyAlignment="1">
      <alignment horizontal="center" vertical="center"/>
    </xf>
    <xf numFmtId="164" fontId="10" fillId="10" borderId="14" xfId="3" applyNumberFormat="1" applyFont="1" applyFill="1" applyBorder="1" applyAlignment="1">
      <alignment horizontal="center" vertical="center"/>
    </xf>
    <xf numFmtId="164" fontId="10" fillId="10" borderId="15" xfId="3" applyNumberFormat="1" applyFont="1" applyFill="1" applyBorder="1" applyAlignment="1">
      <alignment horizontal="center" vertical="center"/>
    </xf>
    <xf numFmtId="0" fontId="2" fillId="9" borderId="9" xfId="3" applyFont="1" applyFill="1" applyBorder="1" applyAlignment="1">
      <alignment horizontal="center" vertical="center"/>
    </xf>
    <xf numFmtId="0" fontId="2" fillId="9" borderId="11" xfId="3" applyFont="1" applyFill="1" applyBorder="1" applyAlignment="1">
      <alignment horizontal="center" vertical="center"/>
    </xf>
    <xf numFmtId="4" fontId="10" fillId="10" borderId="12" xfId="3" applyNumberFormat="1" applyFont="1" applyFill="1" applyBorder="1" applyAlignment="1">
      <alignment horizontal="center" vertical="center"/>
    </xf>
    <xf numFmtId="4" fontId="10" fillId="10" borderId="13" xfId="3" applyNumberFormat="1" applyFont="1" applyFill="1" applyBorder="1" applyAlignment="1">
      <alignment horizontal="center" vertical="center"/>
    </xf>
    <xf numFmtId="0" fontId="8" fillId="6" borderId="0" xfId="3" applyFont="1" applyFill="1" applyAlignment="1">
      <alignment horizontal="left"/>
    </xf>
    <xf numFmtId="1" fontId="9" fillId="6" borderId="0" xfId="3" applyNumberFormat="1" applyFont="1" applyFill="1" applyAlignment="1">
      <alignment horizontal="left"/>
    </xf>
    <xf numFmtId="0" fontId="9" fillId="8" borderId="8" xfId="3" applyFont="1" applyFill="1" applyBorder="1" applyAlignment="1">
      <alignment vertical="center" wrapText="1"/>
    </xf>
    <xf numFmtId="0" fontId="9" fillId="6" borderId="21" xfId="3" applyFont="1" applyFill="1" applyBorder="1" applyAlignment="1">
      <alignment horizontal="center" vertical="center" wrapText="1"/>
    </xf>
    <xf numFmtId="0" fontId="9" fillId="6" borderId="22" xfId="3" applyFont="1" applyFill="1" applyBorder="1" applyAlignment="1">
      <alignment horizontal="center" vertical="center" wrapText="1"/>
    </xf>
    <xf numFmtId="0" fontId="9" fillId="6" borderId="17" xfId="3" applyFont="1" applyFill="1" applyBorder="1" applyAlignment="1">
      <alignment horizontal="center" vertical="center" wrapText="1"/>
    </xf>
    <xf numFmtId="4" fontId="10" fillId="10" borderId="26" xfId="3" applyNumberFormat="1" applyFont="1" applyFill="1" applyBorder="1" applyAlignment="1">
      <alignment horizontal="center" vertical="center"/>
    </xf>
    <xf numFmtId="164" fontId="10" fillId="10" borderId="27" xfId="3" applyNumberFormat="1" applyFont="1" applyFill="1" applyBorder="1" applyAlignment="1">
      <alignment horizontal="center" vertical="center"/>
    </xf>
    <xf numFmtId="0" fontId="2" fillId="9" borderId="10" xfId="3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9" fillId="6" borderId="8" xfId="3" applyFont="1" applyFill="1" applyBorder="1" applyAlignment="1">
      <alignment vertical="center" wrapText="1"/>
    </xf>
    <xf numFmtId="0" fontId="9" fillId="0" borderId="8" xfId="3" applyFont="1" applyFill="1" applyBorder="1" applyAlignment="1">
      <alignment horizontal="center" vertical="center" wrapText="1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Porcentagem" xfId="1" builtinId="5"/>
    <cellStyle name="Porcentagem 2" xfId="5" xr:uid="{00000000-0005-0000-0000-000004000000}"/>
    <cellStyle name="Separador de milhares 9" xfId="4" xr:uid="{00000000-0005-0000-0000-000005000000}"/>
    <cellStyle name="Vírgula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27"/>
  <sheetViews>
    <sheetView zoomScale="85" zoomScaleNormal="85" workbookViewId="0">
      <selection activeCell="B15" sqref="B15:G15"/>
    </sheetView>
  </sheetViews>
  <sheetFormatPr defaultColWidth="8.81640625" defaultRowHeight="14.5" x14ac:dyDescent="0.35"/>
  <cols>
    <col min="1" max="1" width="8.81640625" style="1"/>
    <col min="2" max="2" width="24" style="1" customWidth="1"/>
    <col min="3" max="3" width="7.54296875" style="1" customWidth="1"/>
    <col min="4" max="4" width="32.453125" style="1" bestFit="1" customWidth="1"/>
    <col min="5" max="5" width="12.81640625" style="1" customWidth="1"/>
    <col min="6" max="6" width="10.26953125" style="1" bestFit="1" customWidth="1"/>
    <col min="7" max="7" width="4.54296875" style="1" bestFit="1" customWidth="1"/>
    <col min="8" max="8" width="9.7265625" style="1" bestFit="1" customWidth="1"/>
    <col min="9" max="9" width="3.54296875" style="1" bestFit="1" customWidth="1"/>
    <col min="10" max="10" width="9.7265625" style="1" bestFit="1" customWidth="1"/>
    <col min="11" max="11" width="3.54296875" style="1" bestFit="1" customWidth="1"/>
    <col min="12" max="12" width="9.7265625" style="1" bestFit="1" customWidth="1"/>
    <col min="13" max="13" width="3.54296875" style="1" bestFit="1" customWidth="1"/>
    <col min="14" max="14" width="9.7265625" style="1" bestFit="1" customWidth="1"/>
    <col min="15" max="15" width="3.54296875" style="1" bestFit="1" customWidth="1"/>
    <col min="16" max="16" width="9.7265625" style="1" bestFit="1" customWidth="1"/>
    <col min="17" max="17" width="3.54296875" style="1" bestFit="1" customWidth="1"/>
    <col min="18" max="18" width="9.7265625" style="1" bestFit="1" customWidth="1"/>
    <col min="19" max="19" width="3.54296875" style="1" bestFit="1" customWidth="1"/>
    <col min="20" max="20" width="9.7265625" style="1" bestFit="1" customWidth="1"/>
    <col min="21" max="21" width="3.54296875" style="1" bestFit="1" customWidth="1"/>
    <col min="22" max="22" width="9.7265625" style="1" bestFit="1" customWidth="1"/>
    <col min="23" max="23" width="3.54296875" style="1" bestFit="1" customWidth="1"/>
    <col min="24" max="24" width="9.7265625" style="1" bestFit="1" customWidth="1"/>
    <col min="25" max="25" width="3.54296875" style="1" bestFit="1" customWidth="1"/>
    <col min="26" max="26" width="9.7265625" style="1" bestFit="1" customWidth="1"/>
    <col min="27" max="27" width="3.54296875" style="1" bestFit="1" customWidth="1"/>
    <col min="28" max="28" width="9.7265625" style="1" bestFit="1" customWidth="1"/>
    <col min="29" max="29" width="3.54296875" style="1" bestFit="1" customWidth="1"/>
    <col min="30" max="31" width="10.26953125" style="1" bestFit="1" customWidth="1"/>
    <col min="32" max="32" width="5.453125" style="1" bestFit="1" customWidth="1"/>
    <col min="33" max="16384" width="8.81640625" style="1"/>
  </cols>
  <sheetData>
    <row r="2" spans="2:32" ht="15.5" x14ac:dyDescent="0.35">
      <c r="B2" s="116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</row>
    <row r="3" spans="2:32" x14ac:dyDescent="0.35">
      <c r="B3" s="5"/>
      <c r="C3" s="5"/>
      <c r="D3" s="5"/>
      <c r="E3" s="5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5"/>
      <c r="AE3" s="5"/>
      <c r="AF3" s="5"/>
    </row>
    <row r="4" spans="2:32" x14ac:dyDescent="0.35">
      <c r="B4" s="6" t="s">
        <v>1</v>
      </c>
      <c r="C4" s="6" t="s">
        <v>98</v>
      </c>
      <c r="D4" s="7"/>
      <c r="E4" s="7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6"/>
      <c r="AE4" s="6"/>
      <c r="AF4" s="6"/>
    </row>
    <row r="5" spans="2:32" ht="16.5" x14ac:dyDescent="0.35">
      <c r="B5" s="6" t="s">
        <v>2</v>
      </c>
      <c r="C5" s="117" t="s">
        <v>95</v>
      </c>
      <c r="D5" s="117"/>
      <c r="E5" s="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6"/>
      <c r="AE5" s="6"/>
      <c r="AF5" s="6"/>
    </row>
    <row r="6" spans="2:32" ht="16.5" x14ac:dyDescent="0.35">
      <c r="B6" s="6" t="s">
        <v>3</v>
      </c>
      <c r="C6" s="117" t="s">
        <v>95</v>
      </c>
      <c r="D6" s="117"/>
      <c r="E6" s="7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6"/>
      <c r="AE6" s="6"/>
      <c r="AF6" s="6"/>
    </row>
    <row r="7" spans="2:32" x14ac:dyDescent="0.35">
      <c r="B7" s="6" t="s">
        <v>4</v>
      </c>
      <c r="C7" s="117" t="s">
        <v>95</v>
      </c>
      <c r="D7" s="117"/>
      <c r="E7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/>
      <c r="AE7" s="6"/>
      <c r="AF7" s="6"/>
    </row>
    <row r="8" spans="2:32" x14ac:dyDescent="0.35">
      <c r="B8" s="6" t="s">
        <v>5</v>
      </c>
      <c r="C8" s="67" t="s">
        <v>99</v>
      </c>
      <c r="D8" s="7"/>
      <c r="E8" s="7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6"/>
      <c r="AE8" s="6"/>
      <c r="AF8" s="6"/>
    </row>
    <row r="9" spans="2:32" x14ac:dyDescent="0.35">
      <c r="B9" s="6" t="s">
        <v>114</v>
      </c>
      <c r="C9" s="67" t="s">
        <v>115</v>
      </c>
      <c r="D9" s="7"/>
      <c r="E9" s="7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6"/>
      <c r="AE9" s="6"/>
      <c r="AF9" s="6"/>
    </row>
    <row r="10" spans="2:32" ht="15" thickBot="1" x14ac:dyDescent="0.4">
      <c r="B10" s="6"/>
      <c r="C10" s="6"/>
      <c r="D10" s="6"/>
      <c r="E10" s="9"/>
      <c r="F10" s="21"/>
      <c r="G10" s="19"/>
      <c r="H10" s="21"/>
      <c r="I10" s="19"/>
      <c r="J10" s="21"/>
      <c r="K10" s="19"/>
      <c r="L10" s="21"/>
      <c r="M10" s="19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9"/>
      <c r="AD10" s="6"/>
      <c r="AE10" s="6"/>
      <c r="AF10" s="6"/>
    </row>
    <row r="11" spans="2:32" ht="15" thickBot="1" x14ac:dyDescent="0.4">
      <c r="B11" s="10" t="s">
        <v>0</v>
      </c>
      <c r="C11" s="8"/>
      <c r="D11" s="6"/>
      <c r="E11" s="6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6"/>
      <c r="AE11" s="6"/>
      <c r="AF11" s="6"/>
    </row>
    <row r="12" spans="2:32" ht="15" thickBot="1" x14ac:dyDescent="0.4">
      <c r="B12" s="118" t="s">
        <v>6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</row>
    <row r="13" spans="2:32" ht="17" thickBot="1" x14ac:dyDescent="0.4">
      <c r="B13" s="108" t="s">
        <v>7</v>
      </c>
      <c r="C13" s="108" t="s">
        <v>8</v>
      </c>
      <c r="D13" s="108" t="s">
        <v>9</v>
      </c>
      <c r="E13" s="108" t="s">
        <v>10</v>
      </c>
      <c r="F13" s="114" t="s">
        <v>11</v>
      </c>
      <c r="G13" s="115"/>
      <c r="H13" s="114" t="s">
        <v>12</v>
      </c>
      <c r="I13" s="115"/>
      <c r="J13" s="114" t="s">
        <v>13</v>
      </c>
      <c r="K13" s="115"/>
      <c r="L13" s="114" t="s">
        <v>14</v>
      </c>
      <c r="M13" s="115"/>
      <c r="N13" s="114" t="s">
        <v>15</v>
      </c>
      <c r="O13" s="115"/>
      <c r="P13" s="114" t="s">
        <v>16</v>
      </c>
      <c r="Q13" s="115"/>
      <c r="R13" s="114" t="s">
        <v>17</v>
      </c>
      <c r="S13" s="115"/>
      <c r="T13" s="114" t="s">
        <v>18</v>
      </c>
      <c r="U13" s="115"/>
      <c r="V13" s="114" t="s">
        <v>19</v>
      </c>
      <c r="W13" s="115"/>
      <c r="X13" s="114" t="s">
        <v>20</v>
      </c>
      <c r="Y13" s="115"/>
      <c r="Z13" s="114" t="s">
        <v>21</v>
      </c>
      <c r="AA13" s="115"/>
      <c r="AB13" s="114" t="s">
        <v>22</v>
      </c>
      <c r="AC13" s="115"/>
      <c r="AD13" s="109" t="s">
        <v>23</v>
      </c>
      <c r="AE13" s="109"/>
      <c r="AF13" s="109"/>
    </row>
    <row r="14" spans="2:32" ht="15" thickBot="1" x14ac:dyDescent="0.4">
      <c r="B14" s="108"/>
      <c r="C14" s="108"/>
      <c r="D14" s="108"/>
      <c r="E14" s="108"/>
      <c r="F14" s="110">
        <v>43831</v>
      </c>
      <c r="G14" s="111"/>
      <c r="H14" s="110">
        <v>43862</v>
      </c>
      <c r="I14" s="111"/>
      <c r="J14" s="110">
        <v>43891</v>
      </c>
      <c r="K14" s="111"/>
      <c r="L14" s="110">
        <v>43922</v>
      </c>
      <c r="M14" s="111"/>
      <c r="N14" s="110">
        <v>43952</v>
      </c>
      <c r="O14" s="111"/>
      <c r="P14" s="110">
        <v>43983</v>
      </c>
      <c r="Q14" s="111"/>
      <c r="R14" s="110">
        <v>44013</v>
      </c>
      <c r="S14" s="111"/>
      <c r="T14" s="110">
        <v>44044</v>
      </c>
      <c r="U14" s="111"/>
      <c r="V14" s="110">
        <v>44075</v>
      </c>
      <c r="W14" s="111"/>
      <c r="X14" s="110">
        <v>44105</v>
      </c>
      <c r="Y14" s="111"/>
      <c r="Z14" s="110">
        <v>44136</v>
      </c>
      <c r="AA14" s="111"/>
      <c r="AB14" s="110">
        <v>44166</v>
      </c>
      <c r="AC14" s="111"/>
      <c r="AD14" s="22" t="s">
        <v>24</v>
      </c>
      <c r="AE14" s="112" t="s">
        <v>25</v>
      </c>
      <c r="AF14" s="113"/>
    </row>
    <row r="15" spans="2:32" ht="15" thickBot="1" x14ac:dyDescent="0.4">
      <c r="B15" s="108"/>
      <c r="C15" s="108"/>
      <c r="D15" s="108"/>
      <c r="E15" s="108"/>
      <c r="F15" s="15" t="s">
        <v>26</v>
      </c>
      <c r="G15" s="20" t="s">
        <v>27</v>
      </c>
      <c r="H15" s="15" t="s">
        <v>26</v>
      </c>
      <c r="I15" s="20" t="s">
        <v>27</v>
      </c>
      <c r="J15" s="15" t="s">
        <v>26</v>
      </c>
      <c r="K15" s="20" t="s">
        <v>27</v>
      </c>
      <c r="L15" s="15" t="s">
        <v>26</v>
      </c>
      <c r="M15" s="20" t="s">
        <v>27</v>
      </c>
      <c r="N15" s="15" t="s">
        <v>26</v>
      </c>
      <c r="O15" s="20" t="s">
        <v>27</v>
      </c>
      <c r="P15" s="15" t="s">
        <v>26</v>
      </c>
      <c r="Q15" s="20" t="s">
        <v>27</v>
      </c>
      <c r="R15" s="15" t="s">
        <v>26</v>
      </c>
      <c r="S15" s="20" t="s">
        <v>27</v>
      </c>
      <c r="T15" s="15" t="s">
        <v>26</v>
      </c>
      <c r="U15" s="20" t="s">
        <v>27</v>
      </c>
      <c r="V15" s="15" t="s">
        <v>26</v>
      </c>
      <c r="W15" s="20" t="s">
        <v>27</v>
      </c>
      <c r="X15" s="15" t="s">
        <v>26</v>
      </c>
      <c r="Y15" s="20" t="s">
        <v>27</v>
      </c>
      <c r="Z15" s="15" t="s">
        <v>26</v>
      </c>
      <c r="AA15" s="20" t="s">
        <v>27</v>
      </c>
      <c r="AB15" s="15" t="s">
        <v>26</v>
      </c>
      <c r="AC15" s="20" t="s">
        <v>27</v>
      </c>
      <c r="AD15" s="11" t="s">
        <v>28</v>
      </c>
      <c r="AE15" s="11" t="s">
        <v>28</v>
      </c>
      <c r="AF15" s="11" t="s">
        <v>27</v>
      </c>
    </row>
    <row r="16" spans="2:32" ht="15" thickBot="1" x14ac:dyDescent="0.4">
      <c r="B16" s="106" t="s">
        <v>29</v>
      </c>
      <c r="C16" s="23" t="str">
        <f>'Medição Mensal N° 02'!C16</f>
        <v>A1.1</v>
      </c>
      <c r="D16" s="12" t="str">
        <f>'Medição Mensal N° 01'!D16</f>
        <v>Diagnóstico Energético</v>
      </c>
      <c r="E16" s="13">
        <f>'Medição Mensal N° 01'!E16</f>
        <v>0</v>
      </c>
      <c r="F16" s="17"/>
      <c r="G16" s="24" t="e">
        <f>F16/$E16</f>
        <v>#DIV/0!</v>
      </c>
      <c r="H16" s="17"/>
      <c r="I16" s="24" t="e">
        <f>H16/$E16</f>
        <v>#DIV/0!</v>
      </c>
      <c r="J16" s="17"/>
      <c r="K16" s="24" t="e">
        <f>J16/$E16</f>
        <v>#DIV/0!</v>
      </c>
      <c r="L16" s="17"/>
      <c r="M16" s="24" t="e">
        <f>L16/$E16</f>
        <v>#DIV/0!</v>
      </c>
      <c r="N16" s="17"/>
      <c r="O16" s="24" t="e">
        <f>N16/$E16</f>
        <v>#DIV/0!</v>
      </c>
      <c r="P16" s="17"/>
      <c r="Q16" s="24" t="e">
        <f>P16/$E16</f>
        <v>#DIV/0!</v>
      </c>
      <c r="R16" s="17"/>
      <c r="S16" s="24" t="e">
        <f>R16/$E16</f>
        <v>#DIV/0!</v>
      </c>
      <c r="T16" s="17"/>
      <c r="U16" s="24" t="e">
        <f>T16/$E16</f>
        <v>#DIV/0!</v>
      </c>
      <c r="V16" s="17"/>
      <c r="W16" s="24" t="e">
        <f>V16/$E16</f>
        <v>#DIV/0!</v>
      </c>
      <c r="X16" s="17"/>
      <c r="Y16" s="24" t="e">
        <f>X16/$E16</f>
        <v>#DIV/0!</v>
      </c>
      <c r="Z16" s="17"/>
      <c r="AA16" s="24" t="e">
        <f>Z16/$E16</f>
        <v>#DIV/0!</v>
      </c>
      <c r="AB16" s="17"/>
      <c r="AC16" s="24" t="e">
        <f>AB16/$E16</f>
        <v>#DIV/0!</v>
      </c>
      <c r="AD16" s="13">
        <f>F16+H16+J16+L16+N16+P16+R16+T16+V16+X16+Z16+AB16</f>
        <v>0</v>
      </c>
      <c r="AE16" s="13">
        <f>E16-AD16</f>
        <v>0</v>
      </c>
      <c r="AF16" s="16" t="e">
        <f>AE16/$E16</f>
        <v>#DIV/0!</v>
      </c>
    </row>
    <row r="17" spans="2:32" ht="15" thickBot="1" x14ac:dyDescent="0.4">
      <c r="B17" s="106"/>
      <c r="C17" s="23" t="str">
        <f>'Medição Mensal N° 02'!C17</f>
        <v>A1.2</v>
      </c>
      <c r="D17" s="12" t="str">
        <f>'Medição Mensal N° 01'!D17</f>
        <v>Projeto Executivo</v>
      </c>
      <c r="E17" s="13">
        <f>'Medição Mensal N° 01'!E17</f>
        <v>0</v>
      </c>
      <c r="F17" s="17"/>
      <c r="G17" s="24" t="e">
        <f t="shared" ref="G17:G26" si="0">F17/$E17</f>
        <v>#DIV/0!</v>
      </c>
      <c r="H17" s="17"/>
      <c r="I17" s="24" t="e">
        <f t="shared" ref="I17" si="1">H17/$E17</f>
        <v>#DIV/0!</v>
      </c>
      <c r="J17" s="17"/>
      <c r="K17" s="24" t="e">
        <f t="shared" ref="K17" si="2">J17/$E17</f>
        <v>#DIV/0!</v>
      </c>
      <c r="L17" s="17"/>
      <c r="M17" s="24" t="e">
        <f t="shared" ref="M17" si="3">L17/$E17</f>
        <v>#DIV/0!</v>
      </c>
      <c r="N17" s="17"/>
      <c r="O17" s="24" t="e">
        <f t="shared" ref="O17" si="4">N17/$E17</f>
        <v>#DIV/0!</v>
      </c>
      <c r="P17" s="17"/>
      <c r="Q17" s="24" t="e">
        <f t="shared" ref="Q17" si="5">P17/$E17</f>
        <v>#DIV/0!</v>
      </c>
      <c r="R17" s="17"/>
      <c r="S17" s="24" t="e">
        <f t="shared" ref="S17" si="6">R17/$E17</f>
        <v>#DIV/0!</v>
      </c>
      <c r="T17" s="17"/>
      <c r="U17" s="24" t="e">
        <f t="shared" ref="U17" si="7">T17/$E17</f>
        <v>#DIV/0!</v>
      </c>
      <c r="V17" s="17"/>
      <c r="W17" s="24" t="e">
        <f t="shared" ref="W17" si="8">V17/$E17</f>
        <v>#DIV/0!</v>
      </c>
      <c r="X17" s="17"/>
      <c r="Y17" s="24" t="e">
        <f t="shared" ref="Y17" si="9">X17/$E17</f>
        <v>#DIV/0!</v>
      </c>
      <c r="Z17" s="17"/>
      <c r="AA17" s="24" t="e">
        <f t="shared" ref="AA17" si="10">Z17/$E17</f>
        <v>#DIV/0!</v>
      </c>
      <c r="AB17" s="17"/>
      <c r="AC17" s="24" t="e">
        <f t="shared" ref="AC17" si="11">AB17/$E17</f>
        <v>#DIV/0!</v>
      </c>
      <c r="AD17" s="13">
        <f t="shared" ref="AD17:AD27" si="12">F17+H17+J17+L17+N17+P17+R17+T17+V17+X17+Z17+AB17</f>
        <v>0</v>
      </c>
      <c r="AE17" s="13">
        <f t="shared" ref="AE17:AE27" si="13">E17-AD17</f>
        <v>0</v>
      </c>
      <c r="AF17" s="16" t="e">
        <f t="shared" ref="AF17:AF26" si="14">AE17/$E17</f>
        <v>#DIV/0!</v>
      </c>
    </row>
    <row r="18" spans="2:32" ht="15" thickBot="1" x14ac:dyDescent="0.4">
      <c r="B18" s="106"/>
      <c r="C18" s="23" t="str">
        <f>'Medição Mensal N° 02'!C18</f>
        <v>A1.3</v>
      </c>
      <c r="D18" s="12" t="str">
        <f>'Medição Mensal N° 01'!D18</f>
        <v>Medição e Verificação (ex ante)</v>
      </c>
      <c r="E18" s="13">
        <f>'Medição Mensal N° 01'!E18</f>
        <v>0</v>
      </c>
      <c r="F18" s="17"/>
      <c r="G18" s="24" t="e">
        <f t="shared" ref="G18:G21" si="15">F18/$E18</f>
        <v>#DIV/0!</v>
      </c>
      <c r="H18" s="17"/>
      <c r="I18" s="24" t="e">
        <f t="shared" ref="I18:I21" si="16">H18/$E18</f>
        <v>#DIV/0!</v>
      </c>
      <c r="J18" s="17"/>
      <c r="K18" s="24" t="e">
        <f t="shared" ref="K18:K21" si="17">J18/$E18</f>
        <v>#DIV/0!</v>
      </c>
      <c r="L18" s="17"/>
      <c r="M18" s="24" t="e">
        <f t="shared" ref="M18:M21" si="18">L18/$E18</f>
        <v>#DIV/0!</v>
      </c>
      <c r="N18" s="17"/>
      <c r="O18" s="24" t="e">
        <f t="shared" ref="O18:O21" si="19">N18/$E18</f>
        <v>#DIV/0!</v>
      </c>
      <c r="P18" s="17"/>
      <c r="Q18" s="24" t="e">
        <f t="shared" ref="Q18:Q21" si="20">P18/$E18</f>
        <v>#DIV/0!</v>
      </c>
      <c r="R18" s="17"/>
      <c r="S18" s="24" t="e">
        <f t="shared" ref="S18:S21" si="21">R18/$E18</f>
        <v>#DIV/0!</v>
      </c>
      <c r="T18" s="17"/>
      <c r="U18" s="24" t="e">
        <f t="shared" ref="U18:U21" si="22">T18/$E18</f>
        <v>#DIV/0!</v>
      </c>
      <c r="V18" s="17"/>
      <c r="W18" s="24" t="e">
        <f t="shared" ref="W18:W21" si="23">V18/$E18</f>
        <v>#DIV/0!</v>
      </c>
      <c r="X18" s="17"/>
      <c r="Y18" s="24" t="e">
        <f t="shared" ref="Y18:Y21" si="24">X18/$E18</f>
        <v>#DIV/0!</v>
      </c>
      <c r="Z18" s="17"/>
      <c r="AA18" s="24" t="e">
        <f t="shared" ref="AA18:AA21" si="25">Z18/$E18</f>
        <v>#DIV/0!</v>
      </c>
      <c r="AB18" s="17"/>
      <c r="AC18" s="24" t="e">
        <f t="shared" ref="AC18:AC21" si="26">AB18/$E18</f>
        <v>#DIV/0!</v>
      </c>
      <c r="AD18" s="13">
        <f t="shared" ref="AD18:AD21" si="27">F18+H18+J18+L18+N18+P18+R18+T18+V18+X18+Z18+AB18</f>
        <v>0</v>
      </c>
      <c r="AE18" s="13">
        <f t="shared" ref="AE18:AE21" si="28">E18-AD18</f>
        <v>0</v>
      </c>
      <c r="AF18" s="16" t="e">
        <f t="shared" ref="AF18:AF21" si="29">AE18/$E18</f>
        <v>#DIV/0!</v>
      </c>
    </row>
    <row r="19" spans="2:32" ht="15" thickBot="1" x14ac:dyDescent="0.4">
      <c r="B19" s="106"/>
      <c r="C19" s="23" t="str">
        <f>'Medição Mensal N° 02'!C19</f>
        <v>A1.4</v>
      </c>
      <c r="D19" s="12" t="str">
        <f>'Medição Mensal N° 01'!D19</f>
        <v>Medição e Verificação (ex post)</v>
      </c>
      <c r="E19" s="13">
        <f>'Medição Mensal N° 01'!E19</f>
        <v>0</v>
      </c>
      <c r="F19" s="17"/>
      <c r="G19" s="24" t="e">
        <f t="shared" si="15"/>
        <v>#DIV/0!</v>
      </c>
      <c r="H19" s="17"/>
      <c r="I19" s="24" t="e">
        <f t="shared" si="16"/>
        <v>#DIV/0!</v>
      </c>
      <c r="J19" s="17"/>
      <c r="K19" s="24" t="e">
        <f t="shared" si="17"/>
        <v>#DIV/0!</v>
      </c>
      <c r="L19" s="17"/>
      <c r="M19" s="24" t="e">
        <f t="shared" si="18"/>
        <v>#DIV/0!</v>
      </c>
      <c r="N19" s="17"/>
      <c r="O19" s="24" t="e">
        <f t="shared" si="19"/>
        <v>#DIV/0!</v>
      </c>
      <c r="P19" s="17"/>
      <c r="Q19" s="24" t="e">
        <f t="shared" si="20"/>
        <v>#DIV/0!</v>
      </c>
      <c r="R19" s="17"/>
      <c r="S19" s="24" t="e">
        <f t="shared" si="21"/>
        <v>#DIV/0!</v>
      </c>
      <c r="T19" s="17"/>
      <c r="U19" s="24" t="e">
        <f t="shared" si="22"/>
        <v>#DIV/0!</v>
      </c>
      <c r="V19" s="17"/>
      <c r="W19" s="24" t="e">
        <f t="shared" si="23"/>
        <v>#DIV/0!</v>
      </c>
      <c r="X19" s="17"/>
      <c r="Y19" s="24" t="e">
        <f t="shared" si="24"/>
        <v>#DIV/0!</v>
      </c>
      <c r="Z19" s="17"/>
      <c r="AA19" s="24" t="e">
        <f t="shared" si="25"/>
        <v>#DIV/0!</v>
      </c>
      <c r="AB19" s="17"/>
      <c r="AC19" s="24" t="e">
        <f t="shared" si="26"/>
        <v>#DIV/0!</v>
      </c>
      <c r="AD19" s="13">
        <f t="shared" si="27"/>
        <v>0</v>
      </c>
      <c r="AE19" s="13">
        <f t="shared" si="28"/>
        <v>0</v>
      </c>
      <c r="AF19" s="16" t="e">
        <f t="shared" si="29"/>
        <v>#DIV/0!</v>
      </c>
    </row>
    <row r="20" spans="2:32" ht="15" thickBot="1" x14ac:dyDescent="0.4">
      <c r="B20" s="106"/>
      <c r="C20" s="23" t="str">
        <f>'Medição Mensal N° 02'!C20</f>
        <v>A1.5</v>
      </c>
      <c r="D20" s="12" t="str">
        <f>'Medição Mensal N° 01'!D20</f>
        <v>Treinamento e Capacitação</v>
      </c>
      <c r="E20" s="13">
        <f>'Medição Mensal N° 01'!E20</f>
        <v>0</v>
      </c>
      <c r="F20" s="17"/>
      <c r="G20" s="24" t="e">
        <f t="shared" si="15"/>
        <v>#DIV/0!</v>
      </c>
      <c r="H20" s="17"/>
      <c r="I20" s="24" t="e">
        <f t="shared" si="16"/>
        <v>#DIV/0!</v>
      </c>
      <c r="J20" s="17"/>
      <c r="K20" s="24" t="e">
        <f t="shared" si="17"/>
        <v>#DIV/0!</v>
      </c>
      <c r="L20" s="17"/>
      <c r="M20" s="24" t="e">
        <f t="shared" si="18"/>
        <v>#DIV/0!</v>
      </c>
      <c r="N20" s="17"/>
      <c r="O20" s="24" t="e">
        <f t="shared" si="19"/>
        <v>#DIV/0!</v>
      </c>
      <c r="P20" s="17"/>
      <c r="Q20" s="24" t="e">
        <f t="shared" si="20"/>
        <v>#DIV/0!</v>
      </c>
      <c r="R20" s="17"/>
      <c r="S20" s="24" t="e">
        <f t="shared" si="21"/>
        <v>#DIV/0!</v>
      </c>
      <c r="T20" s="17"/>
      <c r="U20" s="24" t="e">
        <f t="shared" si="22"/>
        <v>#DIV/0!</v>
      </c>
      <c r="V20" s="17"/>
      <c r="W20" s="24" t="e">
        <f t="shared" si="23"/>
        <v>#DIV/0!</v>
      </c>
      <c r="X20" s="17"/>
      <c r="Y20" s="24" t="e">
        <f t="shared" si="24"/>
        <v>#DIV/0!</v>
      </c>
      <c r="Z20" s="17"/>
      <c r="AA20" s="24" t="e">
        <f t="shared" si="25"/>
        <v>#DIV/0!</v>
      </c>
      <c r="AB20" s="17"/>
      <c r="AC20" s="24" t="e">
        <f t="shared" si="26"/>
        <v>#DIV/0!</v>
      </c>
      <c r="AD20" s="13">
        <f t="shared" si="27"/>
        <v>0</v>
      </c>
      <c r="AE20" s="13">
        <f t="shared" si="28"/>
        <v>0</v>
      </c>
      <c r="AF20" s="16" t="e">
        <f t="shared" si="29"/>
        <v>#DIV/0!</v>
      </c>
    </row>
    <row r="21" spans="2:32" ht="15" thickBot="1" x14ac:dyDescent="0.4">
      <c r="B21" s="106"/>
      <c r="C21" s="23" t="str">
        <f>'Medição Mensal N° 02'!C21</f>
        <v>A1.6</v>
      </c>
      <c r="D21" s="12" t="str">
        <f>'Medição Mensal N° 01'!D21</f>
        <v>Relatório Final</v>
      </c>
      <c r="E21" s="13">
        <f>'Medição Mensal N° 01'!E21</f>
        <v>0</v>
      </c>
      <c r="F21" s="17"/>
      <c r="G21" s="24" t="e">
        <f t="shared" si="15"/>
        <v>#DIV/0!</v>
      </c>
      <c r="H21" s="17"/>
      <c r="I21" s="24" t="e">
        <f t="shared" si="16"/>
        <v>#DIV/0!</v>
      </c>
      <c r="J21" s="17"/>
      <c r="K21" s="24" t="e">
        <f t="shared" si="17"/>
        <v>#DIV/0!</v>
      </c>
      <c r="L21" s="17"/>
      <c r="M21" s="24" t="e">
        <f t="shared" si="18"/>
        <v>#DIV/0!</v>
      </c>
      <c r="N21" s="17"/>
      <c r="O21" s="24" t="e">
        <f t="shared" si="19"/>
        <v>#DIV/0!</v>
      </c>
      <c r="P21" s="17"/>
      <c r="Q21" s="24" t="e">
        <f t="shared" si="20"/>
        <v>#DIV/0!</v>
      </c>
      <c r="R21" s="17"/>
      <c r="S21" s="24" t="e">
        <f t="shared" si="21"/>
        <v>#DIV/0!</v>
      </c>
      <c r="T21" s="17"/>
      <c r="U21" s="24" t="e">
        <f t="shared" si="22"/>
        <v>#DIV/0!</v>
      </c>
      <c r="V21" s="17"/>
      <c r="W21" s="24" t="e">
        <f t="shared" si="23"/>
        <v>#DIV/0!</v>
      </c>
      <c r="X21" s="17"/>
      <c r="Y21" s="24" t="e">
        <f t="shared" si="24"/>
        <v>#DIV/0!</v>
      </c>
      <c r="Z21" s="17"/>
      <c r="AA21" s="24" t="e">
        <f t="shared" si="25"/>
        <v>#DIV/0!</v>
      </c>
      <c r="AB21" s="17"/>
      <c r="AC21" s="24" t="e">
        <f t="shared" si="26"/>
        <v>#DIV/0!</v>
      </c>
      <c r="AD21" s="13">
        <f t="shared" si="27"/>
        <v>0</v>
      </c>
      <c r="AE21" s="13">
        <f t="shared" si="28"/>
        <v>0</v>
      </c>
      <c r="AF21" s="16" t="e">
        <f t="shared" si="29"/>
        <v>#DIV/0!</v>
      </c>
    </row>
    <row r="22" spans="2:32" ht="15" thickBot="1" x14ac:dyDescent="0.4">
      <c r="B22" s="119" t="s">
        <v>40</v>
      </c>
      <c r="C22" s="23" t="str">
        <f>'Medição Mensal N° 02'!C22</f>
        <v>A2.1</v>
      </c>
      <c r="D22" s="12" t="str">
        <f>'Medição Mensal N° 01'!D22</f>
        <v>Execução dos Serviços de Instalação</v>
      </c>
      <c r="E22" s="13">
        <f>'Medição Mensal N° 01'!E22</f>
        <v>0</v>
      </c>
      <c r="F22" s="17"/>
      <c r="G22" s="24" t="e">
        <f t="shared" ref="G22" si="30">F22/$E22</f>
        <v>#DIV/0!</v>
      </c>
      <c r="H22" s="17"/>
      <c r="I22" s="24" t="e">
        <f t="shared" ref="I22" si="31">H22/$E22</f>
        <v>#DIV/0!</v>
      </c>
      <c r="J22" s="17"/>
      <c r="K22" s="24" t="e">
        <f t="shared" ref="K22" si="32">J22/$E22</f>
        <v>#DIV/0!</v>
      </c>
      <c r="L22" s="17"/>
      <c r="M22" s="24" t="e">
        <f t="shared" ref="M22" si="33">L22/$E22</f>
        <v>#DIV/0!</v>
      </c>
      <c r="N22" s="17"/>
      <c r="O22" s="24" t="e">
        <f t="shared" ref="O22" si="34">N22/$E22</f>
        <v>#DIV/0!</v>
      </c>
      <c r="P22" s="17"/>
      <c r="Q22" s="24" t="e">
        <f t="shared" ref="Q22" si="35">P22/$E22</f>
        <v>#DIV/0!</v>
      </c>
      <c r="R22" s="17"/>
      <c r="S22" s="24" t="e">
        <f t="shared" ref="S22" si="36">R22/$E22</f>
        <v>#DIV/0!</v>
      </c>
      <c r="T22" s="17"/>
      <c r="U22" s="24" t="e">
        <f t="shared" ref="U22" si="37">T22/$E22</f>
        <v>#DIV/0!</v>
      </c>
      <c r="V22" s="17"/>
      <c r="W22" s="24" t="e">
        <f t="shared" ref="W22" si="38">V22/$E22</f>
        <v>#DIV/0!</v>
      </c>
      <c r="X22" s="17"/>
      <c r="Y22" s="24" t="e">
        <f t="shared" ref="Y22" si="39">X22/$E22</f>
        <v>#DIV/0!</v>
      </c>
      <c r="Z22" s="17"/>
      <c r="AA22" s="24" t="e">
        <f t="shared" ref="AA22" si="40">Z22/$E22</f>
        <v>#DIV/0!</v>
      </c>
      <c r="AB22" s="17"/>
      <c r="AC22" s="24" t="e">
        <f t="shared" ref="AC22" si="41">AB22/$E22</f>
        <v>#DIV/0!</v>
      </c>
      <c r="AD22" s="13">
        <f t="shared" ref="AD22" si="42">F22+H22+J22+L22+N22+P22+R22+T22+V22+X22+Z22+AB22</f>
        <v>0</v>
      </c>
      <c r="AE22" s="13">
        <f t="shared" ref="AE22" si="43">E22-AD22</f>
        <v>0</v>
      </c>
      <c r="AF22" s="16" t="e">
        <f t="shared" ref="AF22" si="44">AE22/$E22</f>
        <v>#DIV/0!</v>
      </c>
    </row>
    <row r="23" spans="2:32" ht="15" customHeight="1" thickBot="1" x14ac:dyDescent="0.4">
      <c r="B23" s="120"/>
      <c r="C23" s="23" t="str">
        <f>'Medição Mensal N° 02'!C23</f>
        <v>A2.2</v>
      </c>
      <c r="D23" s="12" t="str">
        <f>'Medição Mensal N° 01'!D23</f>
        <v>Descarte de Materiais</v>
      </c>
      <c r="E23" s="13">
        <f>'Medição Mensal N° 01'!E23</f>
        <v>0</v>
      </c>
      <c r="F23" s="14"/>
      <c r="G23" s="24" t="e">
        <f t="shared" si="0"/>
        <v>#DIV/0!</v>
      </c>
      <c r="H23" s="14"/>
      <c r="I23" s="24" t="e">
        <f t="shared" ref="I23" si="45">H23/$E23</f>
        <v>#DIV/0!</v>
      </c>
      <c r="J23" s="14"/>
      <c r="K23" s="24" t="e">
        <f t="shared" ref="K23" si="46">J23/$E23</f>
        <v>#DIV/0!</v>
      </c>
      <c r="L23" s="14"/>
      <c r="M23" s="24" t="e">
        <f t="shared" ref="M23" si="47">L23/$E23</f>
        <v>#DIV/0!</v>
      </c>
      <c r="N23" s="14"/>
      <c r="O23" s="24" t="e">
        <f t="shared" ref="O23" si="48">N23/$E23</f>
        <v>#DIV/0!</v>
      </c>
      <c r="P23" s="14"/>
      <c r="Q23" s="24" t="e">
        <f t="shared" ref="Q23" si="49">P23/$E23</f>
        <v>#DIV/0!</v>
      </c>
      <c r="R23" s="14"/>
      <c r="S23" s="24" t="e">
        <f t="shared" ref="S23" si="50">R23/$E23</f>
        <v>#DIV/0!</v>
      </c>
      <c r="T23" s="14"/>
      <c r="U23" s="24" t="e">
        <f t="shared" ref="U23" si="51">T23/$E23</f>
        <v>#DIV/0!</v>
      </c>
      <c r="V23" s="14"/>
      <c r="W23" s="24" t="e">
        <f t="shared" ref="W23" si="52">V23/$E23</f>
        <v>#DIV/0!</v>
      </c>
      <c r="X23" s="14"/>
      <c r="Y23" s="24" t="e">
        <f t="shared" ref="Y23" si="53">X23/$E23</f>
        <v>#DIV/0!</v>
      </c>
      <c r="Z23" s="14"/>
      <c r="AA23" s="24" t="e">
        <f t="shared" ref="AA23" si="54">Z23/$E23</f>
        <v>#DIV/0!</v>
      </c>
      <c r="AB23" s="14"/>
      <c r="AC23" s="24" t="e">
        <f t="shared" ref="AC23" si="55">AB23/$E23</f>
        <v>#DIV/0!</v>
      </c>
      <c r="AD23" s="13">
        <f t="shared" si="12"/>
        <v>0</v>
      </c>
      <c r="AE23" s="13">
        <f t="shared" si="13"/>
        <v>0</v>
      </c>
      <c r="AF23" s="16" t="e">
        <f t="shared" si="14"/>
        <v>#DIV/0!</v>
      </c>
    </row>
    <row r="24" spans="2:32" ht="15" thickBot="1" x14ac:dyDescent="0.4">
      <c r="B24" s="121"/>
      <c r="C24" s="23" t="str">
        <f>'Medição Mensal N° 02'!C24</f>
        <v>A2.3</v>
      </c>
      <c r="D24" s="12" t="str">
        <f>'Medição Mensal N° 01'!D24</f>
        <v>Gerenciamento (inclui seguros)</v>
      </c>
      <c r="E24" s="13">
        <f>'Medição Mensal N° 01'!E24</f>
        <v>0</v>
      </c>
      <c r="F24" s="14"/>
      <c r="G24" s="24" t="e">
        <f t="shared" si="0"/>
        <v>#DIV/0!</v>
      </c>
      <c r="H24" s="14"/>
      <c r="I24" s="24" t="e">
        <f t="shared" ref="I24" si="56">H24/$E24</f>
        <v>#DIV/0!</v>
      </c>
      <c r="J24" s="14"/>
      <c r="K24" s="24" t="e">
        <f t="shared" ref="K24" si="57">J24/$E24</f>
        <v>#DIV/0!</v>
      </c>
      <c r="L24" s="14"/>
      <c r="M24" s="24" t="e">
        <f t="shared" ref="M24" si="58">L24/$E24</f>
        <v>#DIV/0!</v>
      </c>
      <c r="N24" s="14"/>
      <c r="O24" s="24" t="e">
        <f t="shared" ref="O24" si="59">N24/$E24</f>
        <v>#DIV/0!</v>
      </c>
      <c r="P24" s="14"/>
      <c r="Q24" s="24" t="e">
        <f t="shared" ref="Q24" si="60">P24/$E24</f>
        <v>#DIV/0!</v>
      </c>
      <c r="R24" s="14"/>
      <c r="S24" s="24" t="e">
        <f t="shared" ref="S24" si="61">R24/$E24</f>
        <v>#DIV/0!</v>
      </c>
      <c r="T24" s="14"/>
      <c r="U24" s="24" t="e">
        <f t="shared" ref="U24" si="62">T24/$E24</f>
        <v>#DIV/0!</v>
      </c>
      <c r="V24" s="14"/>
      <c r="W24" s="24" t="e">
        <f t="shared" ref="W24" si="63">V24/$E24</f>
        <v>#DIV/0!</v>
      </c>
      <c r="X24" s="14"/>
      <c r="Y24" s="24" t="e">
        <f t="shared" ref="Y24" si="64">X24/$E24</f>
        <v>#DIV/0!</v>
      </c>
      <c r="Z24" s="14"/>
      <c r="AA24" s="24" t="e">
        <f t="shared" ref="AA24" si="65">Z24/$E24</f>
        <v>#DIV/0!</v>
      </c>
      <c r="AB24" s="14"/>
      <c r="AC24" s="24" t="e">
        <f t="shared" ref="AC24" si="66">AB24/$E24</f>
        <v>#DIV/0!</v>
      </c>
      <c r="AD24" s="13">
        <f t="shared" si="12"/>
        <v>0</v>
      </c>
      <c r="AE24" s="13">
        <f t="shared" si="13"/>
        <v>0</v>
      </c>
      <c r="AF24" s="16" t="e">
        <f t="shared" si="14"/>
        <v>#DIV/0!</v>
      </c>
    </row>
    <row r="25" spans="2:32" ht="15" thickBot="1" x14ac:dyDescent="0.4">
      <c r="B25" s="106" t="s">
        <v>45</v>
      </c>
      <c r="C25" s="23" t="str">
        <f>'Medição Mensal N° 02'!C25</f>
        <v>A3.1</v>
      </c>
      <c r="D25" s="12" t="str">
        <f>'Medição Mensal N° 01'!D25</f>
        <v>LED tubular 9W</v>
      </c>
      <c r="E25" s="13">
        <f>'Medição Mensal N° 01'!E25</f>
        <v>354486</v>
      </c>
      <c r="F25" s="14">
        <v>164996.69999999998</v>
      </c>
      <c r="G25" s="24">
        <f t="shared" si="0"/>
        <v>0.4654533606404766</v>
      </c>
      <c r="H25" s="14"/>
      <c r="I25" s="24">
        <f t="shared" ref="I25" si="67">H25/$E25</f>
        <v>0</v>
      </c>
      <c r="J25" s="14"/>
      <c r="K25" s="24">
        <f t="shared" ref="K25" si="68">J25/$E25</f>
        <v>0</v>
      </c>
      <c r="L25" s="14"/>
      <c r="M25" s="24">
        <f t="shared" ref="M25" si="69">L25/$E25</f>
        <v>0</v>
      </c>
      <c r="N25" s="14"/>
      <c r="O25" s="24">
        <f t="shared" ref="O25" si="70">N25/$E25</f>
        <v>0</v>
      </c>
      <c r="P25" s="14"/>
      <c r="Q25" s="24">
        <f t="shared" ref="Q25" si="71">P25/$E25</f>
        <v>0</v>
      </c>
      <c r="R25" s="14"/>
      <c r="S25" s="24">
        <f t="shared" ref="S25" si="72">R25/$E25</f>
        <v>0</v>
      </c>
      <c r="T25" s="14"/>
      <c r="U25" s="24">
        <f t="shared" ref="U25" si="73">T25/$E25</f>
        <v>0</v>
      </c>
      <c r="V25" s="14"/>
      <c r="W25" s="24">
        <f t="shared" ref="W25" si="74">V25/$E25</f>
        <v>0</v>
      </c>
      <c r="X25" s="14"/>
      <c r="Y25" s="24">
        <f t="shared" ref="Y25" si="75">X25/$E25</f>
        <v>0</v>
      </c>
      <c r="Z25" s="14"/>
      <c r="AA25" s="24">
        <f t="shared" ref="AA25" si="76">Z25/$E25</f>
        <v>0</v>
      </c>
      <c r="AB25" s="14"/>
      <c r="AC25" s="24">
        <f t="shared" ref="AC25" si="77">AB25/$E25</f>
        <v>0</v>
      </c>
      <c r="AD25" s="13">
        <f t="shared" si="12"/>
        <v>164996.69999999998</v>
      </c>
      <c r="AE25" s="13">
        <f t="shared" si="13"/>
        <v>189489.30000000002</v>
      </c>
      <c r="AF25" s="16">
        <f t="shared" si="14"/>
        <v>0.5345466393595234</v>
      </c>
    </row>
    <row r="26" spans="2:32" ht="15" thickBot="1" x14ac:dyDescent="0.4">
      <c r="B26" s="106"/>
      <c r="C26" s="23" t="str">
        <f>'Medição Mensal N° 02'!C26</f>
        <v>A3.2</v>
      </c>
      <c r="D26" s="12" t="str">
        <f>'Medição Mensal N° 01'!D26</f>
        <v>LED tubular 18W</v>
      </c>
      <c r="E26" s="13">
        <f>'Medição Mensal N° 01'!E26</f>
        <v>29701.75</v>
      </c>
      <c r="F26" s="14">
        <v>24053.370000000003</v>
      </c>
      <c r="G26" s="24">
        <f t="shared" si="0"/>
        <v>0.80983006051831974</v>
      </c>
      <c r="H26" s="14"/>
      <c r="I26" s="24">
        <f t="shared" ref="I26" si="78">H26/$E26</f>
        <v>0</v>
      </c>
      <c r="J26" s="14"/>
      <c r="K26" s="24">
        <f t="shared" ref="K26" si="79">J26/$E26</f>
        <v>0</v>
      </c>
      <c r="L26" s="14"/>
      <c r="M26" s="24">
        <f t="shared" ref="M26" si="80">L26/$E26</f>
        <v>0</v>
      </c>
      <c r="N26" s="14"/>
      <c r="O26" s="24">
        <f t="shared" ref="O26" si="81">N26/$E26</f>
        <v>0</v>
      </c>
      <c r="P26" s="14"/>
      <c r="Q26" s="24">
        <f t="shared" ref="Q26" si="82">P26/$E26</f>
        <v>0</v>
      </c>
      <c r="R26" s="14"/>
      <c r="S26" s="24">
        <f t="shared" ref="S26" si="83">R26/$E26</f>
        <v>0</v>
      </c>
      <c r="T26" s="14"/>
      <c r="U26" s="24">
        <f t="shared" ref="U26" si="84">T26/$E26</f>
        <v>0</v>
      </c>
      <c r="V26" s="14"/>
      <c r="W26" s="24">
        <f t="shared" ref="W26" si="85">V26/$E26</f>
        <v>0</v>
      </c>
      <c r="X26" s="14"/>
      <c r="Y26" s="24">
        <f t="shared" ref="Y26" si="86">X26/$E26</f>
        <v>0</v>
      </c>
      <c r="Z26" s="14"/>
      <c r="AA26" s="24">
        <f t="shared" ref="AA26" si="87">Z26/$E26</f>
        <v>0</v>
      </c>
      <c r="AB26" s="14"/>
      <c r="AC26" s="24">
        <f t="shared" ref="AC26" si="88">AB26/$E26</f>
        <v>0</v>
      </c>
      <c r="AD26" s="13">
        <f t="shared" si="12"/>
        <v>24053.370000000003</v>
      </c>
      <c r="AE26" s="13">
        <f t="shared" si="13"/>
        <v>5648.3799999999974</v>
      </c>
      <c r="AF26" s="16">
        <f t="shared" si="14"/>
        <v>0.19016993948168029</v>
      </c>
    </row>
    <row r="27" spans="2:32" ht="15" thickBot="1" x14ac:dyDescent="0.4">
      <c r="B27" s="107" t="s">
        <v>50</v>
      </c>
      <c r="C27" s="107"/>
      <c r="D27" s="107"/>
      <c r="E27" s="14">
        <f>SUM(E16:E26)</f>
        <v>384187.75</v>
      </c>
      <c r="F27" s="15">
        <f>SUM(F16:F26)</f>
        <v>189050.06999999998</v>
      </c>
      <c r="G27" s="20">
        <f>F27/$E27</f>
        <v>0.4920772981439413</v>
      </c>
      <c r="H27" s="15">
        <f>SUM(H16:H26)</f>
        <v>0</v>
      </c>
      <c r="I27" s="20">
        <f>H27/$E27</f>
        <v>0</v>
      </c>
      <c r="J27" s="15">
        <f>SUM(J16:J26)</f>
        <v>0</v>
      </c>
      <c r="K27" s="20">
        <f>J27/$E27</f>
        <v>0</v>
      </c>
      <c r="L27" s="15">
        <f>SUM(L16:L26)</f>
        <v>0</v>
      </c>
      <c r="M27" s="20">
        <f>L27/$E27</f>
        <v>0</v>
      </c>
      <c r="N27" s="15">
        <f>SUM(N16:N26)</f>
        <v>0</v>
      </c>
      <c r="O27" s="20">
        <f>N27/$E27</f>
        <v>0</v>
      </c>
      <c r="P27" s="15">
        <f>SUM(P16:P26)</f>
        <v>0</v>
      </c>
      <c r="Q27" s="20">
        <f>P27/$E27</f>
        <v>0</v>
      </c>
      <c r="R27" s="15">
        <f>SUM(R16:R26)</f>
        <v>0</v>
      </c>
      <c r="S27" s="20">
        <f>R27/$E27</f>
        <v>0</v>
      </c>
      <c r="T27" s="15">
        <f>SUM(T16:T26)</f>
        <v>0</v>
      </c>
      <c r="U27" s="20">
        <f>T27/$E27</f>
        <v>0</v>
      </c>
      <c r="V27" s="15">
        <f>SUM(V16:V26)</f>
        <v>0</v>
      </c>
      <c r="W27" s="20">
        <f>V27/$E27</f>
        <v>0</v>
      </c>
      <c r="X27" s="15">
        <f>SUM(X16:X26)</f>
        <v>0</v>
      </c>
      <c r="Y27" s="20">
        <f>X27/$E27</f>
        <v>0</v>
      </c>
      <c r="Z27" s="15">
        <f>SUM(Z16:Z26)</f>
        <v>0</v>
      </c>
      <c r="AA27" s="20">
        <f>Z27/$E27</f>
        <v>0</v>
      </c>
      <c r="AB27" s="15">
        <f>SUM(AB16:AB26)</f>
        <v>0</v>
      </c>
      <c r="AC27" s="20">
        <f>AB27/$E27</f>
        <v>0</v>
      </c>
      <c r="AD27" s="14">
        <f t="shared" si="12"/>
        <v>189050.06999999998</v>
      </c>
      <c r="AE27" s="14">
        <f t="shared" si="13"/>
        <v>195137.68000000002</v>
      </c>
      <c r="AF27" s="27">
        <f>AE27/$E27</f>
        <v>0.5079227018560587</v>
      </c>
    </row>
  </sheetData>
  <mergeCells count="39">
    <mergeCell ref="V14:W14"/>
    <mergeCell ref="V13:W13"/>
    <mergeCell ref="X13:Y13"/>
    <mergeCell ref="X14:Y14"/>
    <mergeCell ref="B22:B24"/>
    <mergeCell ref="H13:I13"/>
    <mergeCell ref="H14:I14"/>
    <mergeCell ref="P13:Q13"/>
    <mergeCell ref="R13:S13"/>
    <mergeCell ref="L13:M13"/>
    <mergeCell ref="L14:M14"/>
    <mergeCell ref="E13:E15"/>
    <mergeCell ref="B16:B21"/>
    <mergeCell ref="B2:AF2"/>
    <mergeCell ref="C5:D5"/>
    <mergeCell ref="C6:D6"/>
    <mergeCell ref="C7:D7"/>
    <mergeCell ref="B12:AF12"/>
    <mergeCell ref="AD13:AF13"/>
    <mergeCell ref="F14:G14"/>
    <mergeCell ref="AE14:AF14"/>
    <mergeCell ref="F13:G13"/>
    <mergeCell ref="J13:K13"/>
    <mergeCell ref="N13:O13"/>
    <mergeCell ref="AB13:AC13"/>
    <mergeCell ref="P14:Q14"/>
    <mergeCell ref="Z13:AA13"/>
    <mergeCell ref="Z14:AA14"/>
    <mergeCell ref="R14:S14"/>
    <mergeCell ref="T13:U13"/>
    <mergeCell ref="T14:U14"/>
    <mergeCell ref="J14:K14"/>
    <mergeCell ref="N14:O14"/>
    <mergeCell ref="AB14:AC14"/>
    <mergeCell ref="B25:B26"/>
    <mergeCell ref="B27:D27"/>
    <mergeCell ref="B13:B15"/>
    <mergeCell ref="C13:C15"/>
    <mergeCell ref="D13:D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H28"/>
  <sheetViews>
    <sheetView zoomScale="85" zoomScaleNormal="85" workbookViewId="0">
      <selection activeCell="B15" sqref="B15:G15"/>
    </sheetView>
  </sheetViews>
  <sheetFormatPr defaultColWidth="8.81640625" defaultRowHeight="14.5" x14ac:dyDescent="0.35"/>
  <cols>
    <col min="1" max="1" width="8.81640625" style="1"/>
    <col min="2" max="2" width="23.81640625" style="1" customWidth="1"/>
    <col min="3" max="3" width="8.26953125" style="1" customWidth="1"/>
    <col min="4" max="4" width="32.453125" style="1" bestFit="1" customWidth="1"/>
    <col min="5" max="5" width="14.453125" style="1" bestFit="1" customWidth="1"/>
    <col min="6" max="7" width="10.1796875" style="1" bestFit="1" customWidth="1"/>
    <col min="8" max="8" width="5.453125" style="1" bestFit="1" customWidth="1"/>
    <col min="9" max="9" width="10.1796875" style="1" bestFit="1" customWidth="1"/>
    <col min="10" max="11" width="10.1796875" style="1" customWidth="1"/>
    <col min="12" max="12" width="4.453125" style="1" bestFit="1" customWidth="1"/>
    <col min="13" max="14" width="10.1796875" style="1" bestFit="1" customWidth="1"/>
    <col min="15" max="15" width="5.453125" style="1" bestFit="1" customWidth="1"/>
    <col min="16" max="16" width="9" style="1" bestFit="1" customWidth="1"/>
    <col min="17" max="16384" width="8.81640625" style="1"/>
  </cols>
  <sheetData>
    <row r="2" spans="2:34" ht="15.5" x14ac:dyDescent="0.35">
      <c r="B2" s="116" t="s">
        <v>51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2:34" x14ac:dyDescent="0.35">
      <c r="B3" s="5"/>
      <c r="C3" s="5"/>
      <c r="D3" s="5"/>
      <c r="E3" s="5"/>
      <c r="F3" s="5"/>
      <c r="G3" s="5"/>
      <c r="H3" s="5"/>
      <c r="I3" s="18"/>
      <c r="J3" s="18"/>
      <c r="K3" s="18"/>
      <c r="L3" s="18"/>
      <c r="M3" s="5"/>
      <c r="N3" s="5"/>
      <c r="O3" s="5"/>
    </row>
    <row r="4" spans="2:34" x14ac:dyDescent="0.35">
      <c r="B4" s="6" t="s">
        <v>1</v>
      </c>
      <c r="C4" s="6" t="s">
        <v>98</v>
      </c>
      <c r="D4" s="7"/>
      <c r="E4" s="7"/>
      <c r="F4" s="7"/>
      <c r="G4" s="6"/>
      <c r="H4" s="5"/>
      <c r="I4" s="18"/>
      <c r="J4" s="18"/>
      <c r="K4" s="18"/>
      <c r="L4" s="18"/>
      <c r="M4" s="6"/>
      <c r="N4" s="6"/>
      <c r="O4" s="5"/>
    </row>
    <row r="5" spans="2:34" ht="16.5" x14ac:dyDescent="0.35">
      <c r="B5" s="6" t="s">
        <v>2</v>
      </c>
      <c r="C5" s="117" t="s">
        <v>95</v>
      </c>
      <c r="D5" s="117"/>
      <c r="E5" s="7"/>
      <c r="F5" s="7"/>
      <c r="G5" s="6"/>
      <c r="H5" s="5"/>
      <c r="I5" s="18"/>
      <c r="J5" s="18"/>
      <c r="K5" s="18"/>
      <c r="L5" s="18"/>
      <c r="M5" s="6"/>
      <c r="N5" s="6"/>
      <c r="O5" s="5"/>
    </row>
    <row r="6" spans="2:34" ht="16.5" x14ac:dyDescent="0.35">
      <c r="B6" s="6" t="s">
        <v>3</v>
      </c>
      <c r="C6" s="117" t="s">
        <v>95</v>
      </c>
      <c r="D6" s="117"/>
      <c r="E6" s="7"/>
      <c r="F6" s="7"/>
      <c r="G6" s="6"/>
      <c r="H6" s="6"/>
      <c r="I6" s="19"/>
      <c r="J6" s="19"/>
      <c r="K6" s="19"/>
      <c r="L6" s="19"/>
      <c r="M6" s="6"/>
      <c r="N6" s="6"/>
      <c r="O6" s="5"/>
    </row>
    <row r="7" spans="2:34" x14ac:dyDescent="0.35">
      <c r="B7" s="6" t="s">
        <v>4</v>
      </c>
      <c r="C7" s="117" t="s">
        <v>95</v>
      </c>
      <c r="D7" s="117"/>
      <c r="E7"/>
      <c r="F7" s="7"/>
      <c r="G7" s="6"/>
      <c r="H7" s="6"/>
      <c r="I7" s="19"/>
      <c r="J7" s="19"/>
      <c r="K7" s="19"/>
      <c r="L7" s="19"/>
      <c r="M7"/>
      <c r="N7" s="6"/>
      <c r="O7" s="5"/>
    </row>
    <row r="8" spans="2:34" x14ac:dyDescent="0.35">
      <c r="B8" s="6" t="s">
        <v>5</v>
      </c>
      <c r="C8" s="67" t="s">
        <v>99</v>
      </c>
      <c r="D8" s="7"/>
      <c r="E8" s="7"/>
      <c r="F8" s="7"/>
      <c r="G8" s="6"/>
      <c r="H8" s="6"/>
      <c r="I8" s="19"/>
      <c r="J8" s="19"/>
      <c r="K8" s="19"/>
      <c r="L8" s="19"/>
      <c r="M8" s="6"/>
      <c r="N8" s="6"/>
      <c r="O8" s="5"/>
    </row>
    <row r="9" spans="2:34" x14ac:dyDescent="0.35">
      <c r="B9" s="6" t="s">
        <v>114</v>
      </c>
      <c r="C9" s="67" t="s">
        <v>115</v>
      </c>
      <c r="D9" s="7"/>
      <c r="E9" s="7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6"/>
      <c r="AG9" s="6"/>
      <c r="AH9" s="6"/>
    </row>
    <row r="10" spans="2:34" ht="15" thickBot="1" x14ac:dyDescent="0.4">
      <c r="B10" s="6"/>
      <c r="C10" s="67"/>
      <c r="D10" s="7"/>
      <c r="E10" s="7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6"/>
      <c r="AG10" s="6"/>
      <c r="AH10" s="6"/>
    </row>
    <row r="11" spans="2:34" ht="15" thickBot="1" x14ac:dyDescent="0.4">
      <c r="B11" s="10" t="s">
        <v>52</v>
      </c>
      <c r="C11" s="8"/>
      <c r="D11" s="6"/>
      <c r="E11" s="6"/>
      <c r="F11" s="6"/>
      <c r="G11" s="6"/>
      <c r="H11" s="6"/>
      <c r="I11" s="19"/>
      <c r="J11" s="19"/>
      <c r="K11" s="19"/>
      <c r="L11" s="19"/>
      <c r="M11" s="6"/>
      <c r="N11" s="6"/>
      <c r="O11" s="6"/>
    </row>
    <row r="12" spans="2:34" ht="15" thickBot="1" x14ac:dyDescent="0.4">
      <c r="B12" s="118" t="s">
        <v>94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</row>
    <row r="13" spans="2:34" ht="15" thickBot="1" x14ac:dyDescent="0.4">
      <c r="B13" s="108" t="s">
        <v>7</v>
      </c>
      <c r="C13" s="108" t="s">
        <v>8</v>
      </c>
      <c r="D13" s="108" t="s">
        <v>9</v>
      </c>
      <c r="E13" s="108" t="s">
        <v>10</v>
      </c>
      <c r="F13" s="112" t="s">
        <v>54</v>
      </c>
      <c r="G13" s="124"/>
      <c r="H13" s="113"/>
      <c r="I13" s="114" t="s">
        <v>55</v>
      </c>
      <c r="J13" s="122"/>
      <c r="K13" s="122"/>
      <c r="L13" s="115"/>
      <c r="M13" s="109" t="s">
        <v>23</v>
      </c>
      <c r="N13" s="109"/>
      <c r="O13" s="109"/>
    </row>
    <row r="14" spans="2:34" ht="15" thickBot="1" x14ac:dyDescent="0.4">
      <c r="B14" s="108"/>
      <c r="C14" s="108"/>
      <c r="D14" s="108"/>
      <c r="E14" s="108"/>
      <c r="F14" s="22" t="s">
        <v>24</v>
      </c>
      <c r="G14" s="112" t="s">
        <v>25</v>
      </c>
      <c r="H14" s="113"/>
      <c r="I14" s="110">
        <v>43889</v>
      </c>
      <c r="J14" s="123"/>
      <c r="K14" s="123"/>
      <c r="L14" s="111"/>
      <c r="M14" s="22" t="s">
        <v>24</v>
      </c>
      <c r="N14" s="112" t="s">
        <v>25</v>
      </c>
      <c r="O14" s="113"/>
    </row>
    <row r="15" spans="2:34" ht="15" thickBot="1" x14ac:dyDescent="0.4">
      <c r="B15" s="108"/>
      <c r="C15" s="108"/>
      <c r="D15" s="108"/>
      <c r="E15" s="108"/>
      <c r="F15" s="11" t="s">
        <v>28</v>
      </c>
      <c r="G15" s="11" t="s">
        <v>28</v>
      </c>
      <c r="H15" s="11" t="s">
        <v>27</v>
      </c>
      <c r="I15" s="15" t="s">
        <v>26</v>
      </c>
      <c r="J15" s="15" t="s">
        <v>116</v>
      </c>
      <c r="K15" s="15" t="s">
        <v>117</v>
      </c>
      <c r="L15" s="20" t="s">
        <v>27</v>
      </c>
      <c r="M15" s="11" t="s">
        <v>28</v>
      </c>
      <c r="N15" s="11" t="s">
        <v>28</v>
      </c>
      <c r="O15" s="11" t="s">
        <v>27</v>
      </c>
    </row>
    <row r="16" spans="2:34" ht="15" thickBot="1" x14ac:dyDescent="0.4">
      <c r="B16" s="106" t="s">
        <v>29</v>
      </c>
      <c r="C16" s="23" t="s">
        <v>30</v>
      </c>
      <c r="D16" s="12" t="str">
        <f>RQS!C4</f>
        <v>Diagnóstico Energético</v>
      </c>
      <c r="E16" s="13">
        <f>RQS!G4</f>
        <v>0</v>
      </c>
      <c r="F16" s="13">
        <v>0</v>
      </c>
      <c r="G16" s="13">
        <f>E16-F16</f>
        <v>0</v>
      </c>
      <c r="H16" s="16" t="e">
        <f>G16/E16</f>
        <v>#DIV/0!</v>
      </c>
      <c r="I16" s="17"/>
      <c r="J16" s="17"/>
      <c r="K16" s="17"/>
      <c r="L16" s="24" t="e">
        <f>I16/E16</f>
        <v>#DIV/0!</v>
      </c>
      <c r="M16" s="13">
        <f>F16+I16</f>
        <v>0</v>
      </c>
      <c r="N16" s="13">
        <f>E16-M16</f>
        <v>0</v>
      </c>
      <c r="O16" s="16" t="e">
        <f>N16/E16</f>
        <v>#DIV/0!</v>
      </c>
    </row>
    <row r="17" spans="2:16" ht="15" thickBot="1" x14ac:dyDescent="0.4">
      <c r="B17" s="106"/>
      <c r="C17" s="23" t="s">
        <v>32</v>
      </c>
      <c r="D17" s="12" t="str">
        <f>RQS!C5</f>
        <v>Projeto Executivo</v>
      </c>
      <c r="E17" s="13">
        <f>RQS!G5</f>
        <v>0</v>
      </c>
      <c r="F17" s="13">
        <v>0</v>
      </c>
      <c r="G17" s="13">
        <f t="shared" ref="G17:G27" si="0">E17-F17</f>
        <v>0</v>
      </c>
      <c r="H17" s="16" t="e">
        <f t="shared" ref="H17:H27" si="1">G17/E17</f>
        <v>#DIV/0!</v>
      </c>
      <c r="I17" s="65"/>
      <c r="J17" s="17"/>
      <c r="K17" s="17"/>
      <c r="L17" s="24" t="e">
        <f t="shared" ref="L17:L27" si="2">I17/E17</f>
        <v>#DIV/0!</v>
      </c>
      <c r="M17" s="13">
        <f t="shared" ref="M17:M27" si="3">F17+I17</f>
        <v>0</v>
      </c>
      <c r="N17" s="13">
        <f t="shared" ref="N17:N26" si="4">E17-M17</f>
        <v>0</v>
      </c>
      <c r="O17" s="16" t="e">
        <f t="shared" ref="O17:O26" si="5">N17/E17</f>
        <v>#DIV/0!</v>
      </c>
    </row>
    <row r="18" spans="2:16" ht="15" thickBot="1" x14ac:dyDescent="0.4">
      <c r="B18" s="106"/>
      <c r="C18" s="23" t="s">
        <v>34</v>
      </c>
      <c r="D18" s="12" t="str">
        <f>RQS!C6</f>
        <v>Medição e Verificação (ex ante)</v>
      </c>
      <c r="E18" s="13">
        <f>RQS!G6</f>
        <v>0</v>
      </c>
      <c r="F18" s="13">
        <v>0</v>
      </c>
      <c r="G18" s="13">
        <f t="shared" ref="G18:G21" si="6">E18-F18</f>
        <v>0</v>
      </c>
      <c r="H18" s="16" t="e">
        <f t="shared" ref="H18:H21" si="7">G18/E18</f>
        <v>#DIV/0!</v>
      </c>
      <c r="I18" s="65"/>
      <c r="J18" s="17"/>
      <c r="K18" s="17"/>
      <c r="L18" s="24" t="e">
        <f t="shared" ref="L18:L21" si="8">I18/E18</f>
        <v>#DIV/0!</v>
      </c>
      <c r="M18" s="13">
        <f t="shared" ref="M18:M21" si="9">F18+I18</f>
        <v>0</v>
      </c>
      <c r="N18" s="13">
        <f t="shared" ref="N18:N21" si="10">E18-M18</f>
        <v>0</v>
      </c>
      <c r="O18" s="16" t="e">
        <f t="shared" ref="O18:O21" si="11">N18/E18</f>
        <v>#DIV/0!</v>
      </c>
    </row>
    <row r="19" spans="2:16" ht="15" thickBot="1" x14ac:dyDescent="0.4">
      <c r="B19" s="106"/>
      <c r="C19" s="23" t="s">
        <v>36</v>
      </c>
      <c r="D19" s="12" t="str">
        <f>RQS!C7</f>
        <v>Medição e Verificação (ex post)</v>
      </c>
      <c r="E19" s="13">
        <f>RQS!G7</f>
        <v>0</v>
      </c>
      <c r="F19" s="13">
        <v>0</v>
      </c>
      <c r="G19" s="13">
        <f t="shared" si="6"/>
        <v>0</v>
      </c>
      <c r="H19" s="16" t="e">
        <f t="shared" si="7"/>
        <v>#DIV/0!</v>
      </c>
      <c r="I19" s="65"/>
      <c r="J19" s="17"/>
      <c r="K19" s="17"/>
      <c r="L19" s="24" t="e">
        <f t="shared" si="8"/>
        <v>#DIV/0!</v>
      </c>
      <c r="M19" s="13">
        <f t="shared" si="9"/>
        <v>0</v>
      </c>
      <c r="N19" s="13">
        <f t="shared" si="10"/>
        <v>0</v>
      </c>
      <c r="O19" s="16" t="e">
        <f t="shared" si="11"/>
        <v>#DIV/0!</v>
      </c>
    </row>
    <row r="20" spans="2:16" ht="15" thickBot="1" x14ac:dyDescent="0.4">
      <c r="B20" s="106"/>
      <c r="C20" s="23" t="s">
        <v>38</v>
      </c>
      <c r="D20" s="12" t="str">
        <f>RQS!C8</f>
        <v>Treinamento e Capacitação</v>
      </c>
      <c r="E20" s="13">
        <f>RQS!G8</f>
        <v>0</v>
      </c>
      <c r="F20" s="13">
        <v>0</v>
      </c>
      <c r="G20" s="13">
        <f t="shared" si="6"/>
        <v>0</v>
      </c>
      <c r="H20" s="16" t="e">
        <f t="shared" si="7"/>
        <v>#DIV/0!</v>
      </c>
      <c r="I20" s="65"/>
      <c r="J20" s="17"/>
      <c r="K20" s="17"/>
      <c r="L20" s="24" t="e">
        <f t="shared" si="8"/>
        <v>#DIV/0!</v>
      </c>
      <c r="M20" s="13">
        <f t="shared" si="9"/>
        <v>0</v>
      </c>
      <c r="N20" s="13">
        <f t="shared" si="10"/>
        <v>0</v>
      </c>
      <c r="O20" s="16" t="e">
        <f t="shared" si="11"/>
        <v>#DIV/0!</v>
      </c>
    </row>
    <row r="21" spans="2:16" ht="15" thickBot="1" x14ac:dyDescent="0.4">
      <c r="B21" s="106"/>
      <c r="C21" s="23" t="s">
        <v>97</v>
      </c>
      <c r="D21" s="12" t="str">
        <f>RQS!C9</f>
        <v>Relatório Final</v>
      </c>
      <c r="E21" s="13">
        <f>RQS!G9</f>
        <v>0</v>
      </c>
      <c r="F21" s="13">
        <v>0</v>
      </c>
      <c r="G21" s="13">
        <f t="shared" si="6"/>
        <v>0</v>
      </c>
      <c r="H21" s="16" t="e">
        <f t="shared" si="7"/>
        <v>#DIV/0!</v>
      </c>
      <c r="I21" s="65"/>
      <c r="J21" s="17"/>
      <c r="K21" s="17"/>
      <c r="L21" s="24" t="e">
        <f t="shared" si="8"/>
        <v>#DIV/0!</v>
      </c>
      <c r="M21" s="13">
        <f t="shared" si="9"/>
        <v>0</v>
      </c>
      <c r="N21" s="13">
        <f t="shared" si="10"/>
        <v>0</v>
      </c>
      <c r="O21" s="16" t="e">
        <f t="shared" si="11"/>
        <v>#DIV/0!</v>
      </c>
    </row>
    <row r="22" spans="2:16" ht="15" thickBot="1" x14ac:dyDescent="0.4">
      <c r="B22" s="106" t="s">
        <v>40</v>
      </c>
      <c r="C22" s="23" t="s">
        <v>41</v>
      </c>
      <c r="D22" s="25" t="s">
        <v>89</v>
      </c>
      <c r="E22" s="13">
        <f>RQS!G11</f>
        <v>0</v>
      </c>
      <c r="F22" s="13">
        <v>0</v>
      </c>
      <c r="G22" s="13">
        <f t="shared" si="0"/>
        <v>0</v>
      </c>
      <c r="H22" s="16" t="e">
        <f t="shared" si="1"/>
        <v>#DIV/0!</v>
      </c>
      <c r="I22" s="14"/>
      <c r="J22" s="14"/>
      <c r="K22" s="14"/>
      <c r="L22" s="24" t="e">
        <f t="shared" si="2"/>
        <v>#DIV/0!</v>
      </c>
      <c r="M22" s="13">
        <f t="shared" si="3"/>
        <v>0</v>
      </c>
      <c r="N22" s="13">
        <f t="shared" si="4"/>
        <v>0</v>
      </c>
      <c r="O22" s="16" t="e">
        <f t="shared" si="5"/>
        <v>#DIV/0!</v>
      </c>
    </row>
    <row r="23" spans="2:16" ht="15" thickBot="1" x14ac:dyDescent="0.4">
      <c r="B23" s="106"/>
      <c r="C23" s="23" t="s">
        <v>43</v>
      </c>
      <c r="D23" s="25" t="str">
        <f>RQS!C13</f>
        <v>Gerenciamento (inclui seguros)</v>
      </c>
      <c r="E23" s="13">
        <f>RQS!G12</f>
        <v>0</v>
      </c>
      <c r="F23" s="13">
        <v>0</v>
      </c>
      <c r="G23" s="13">
        <f t="shared" ref="G23" si="12">E23-F23</f>
        <v>0</v>
      </c>
      <c r="H23" s="16" t="e">
        <f t="shared" ref="H23" si="13">G23/E23</f>
        <v>#DIV/0!</v>
      </c>
      <c r="I23" s="14"/>
      <c r="J23" s="14"/>
      <c r="K23" s="14"/>
      <c r="L23" s="24" t="e">
        <f t="shared" ref="L23" si="14">I23/E23</f>
        <v>#DIV/0!</v>
      </c>
      <c r="M23" s="13">
        <f t="shared" ref="M23" si="15">F23+I23</f>
        <v>0</v>
      </c>
      <c r="N23" s="13">
        <f t="shared" ref="N23" si="16">E23-M23</f>
        <v>0</v>
      </c>
      <c r="O23" s="16" t="e">
        <f t="shared" ref="O23" si="17">N23/E23</f>
        <v>#DIV/0!</v>
      </c>
    </row>
    <row r="24" spans="2:16" ht="15" thickBot="1" x14ac:dyDescent="0.4">
      <c r="B24" s="106"/>
      <c r="C24" s="23" t="s">
        <v>96</v>
      </c>
      <c r="D24" s="25" t="str">
        <f>RQS!C13</f>
        <v>Gerenciamento (inclui seguros)</v>
      </c>
      <c r="E24" s="13">
        <f>RQS!G13</f>
        <v>0</v>
      </c>
      <c r="F24" s="13">
        <v>0</v>
      </c>
      <c r="G24" s="13">
        <f t="shared" si="0"/>
        <v>0</v>
      </c>
      <c r="H24" s="16" t="e">
        <f t="shared" si="1"/>
        <v>#DIV/0!</v>
      </c>
      <c r="I24" s="14"/>
      <c r="J24" s="14"/>
      <c r="K24" s="14"/>
      <c r="L24" s="24" t="e">
        <f t="shared" si="2"/>
        <v>#DIV/0!</v>
      </c>
      <c r="M24" s="13">
        <f t="shared" si="3"/>
        <v>0</v>
      </c>
      <c r="N24" s="13">
        <f t="shared" si="4"/>
        <v>0</v>
      </c>
      <c r="O24" s="16" t="e">
        <f t="shared" si="5"/>
        <v>#DIV/0!</v>
      </c>
    </row>
    <row r="25" spans="2:16" ht="15" thickBot="1" x14ac:dyDescent="0.4">
      <c r="B25" s="106" t="s">
        <v>45</v>
      </c>
      <c r="C25" s="23" t="s">
        <v>46</v>
      </c>
      <c r="D25" s="25" t="s">
        <v>47</v>
      </c>
      <c r="E25" s="13">
        <v>354486</v>
      </c>
      <c r="F25" s="26">
        <v>164996.69999999998</v>
      </c>
      <c r="G25" s="13">
        <f t="shared" si="0"/>
        <v>189489.30000000002</v>
      </c>
      <c r="H25" s="16">
        <f t="shared" si="1"/>
        <v>0.5345466393595234</v>
      </c>
      <c r="I25" s="14"/>
      <c r="J25" s="92"/>
      <c r="K25" s="92"/>
      <c r="L25" s="24">
        <f t="shared" si="2"/>
        <v>0</v>
      </c>
      <c r="M25" s="13">
        <f t="shared" si="3"/>
        <v>164996.69999999998</v>
      </c>
      <c r="N25" s="13">
        <f t="shared" si="4"/>
        <v>189489.30000000002</v>
      </c>
      <c r="O25" s="16">
        <f t="shared" si="5"/>
        <v>0.5345466393595234</v>
      </c>
      <c r="P25" s="3"/>
    </row>
    <row r="26" spans="2:16" ht="15" thickBot="1" x14ac:dyDescent="0.4">
      <c r="B26" s="106"/>
      <c r="C26" s="23" t="s">
        <v>48</v>
      </c>
      <c r="D26" s="25" t="s">
        <v>49</v>
      </c>
      <c r="E26" s="13">
        <v>29701.75</v>
      </c>
      <c r="F26" s="26">
        <v>24053.370000000003</v>
      </c>
      <c r="G26" s="13">
        <f t="shared" si="0"/>
        <v>5648.3799999999974</v>
      </c>
      <c r="H26" s="16">
        <f t="shared" si="1"/>
        <v>0.19016993948168029</v>
      </c>
      <c r="I26" s="14"/>
      <c r="J26" s="92"/>
      <c r="K26" s="92"/>
      <c r="L26" s="24">
        <f t="shared" si="2"/>
        <v>0</v>
      </c>
      <c r="M26" s="13">
        <f t="shared" si="3"/>
        <v>24053.370000000003</v>
      </c>
      <c r="N26" s="13">
        <f t="shared" si="4"/>
        <v>5648.3799999999974</v>
      </c>
      <c r="O26" s="16">
        <f t="shared" si="5"/>
        <v>0.19016993948168029</v>
      </c>
      <c r="P26" s="3"/>
    </row>
    <row r="27" spans="2:16" ht="15" thickBot="1" x14ac:dyDescent="0.4">
      <c r="B27" s="107" t="s">
        <v>50</v>
      </c>
      <c r="C27" s="107"/>
      <c r="D27" s="107"/>
      <c r="E27" s="14">
        <f>SUM(E16:E26)</f>
        <v>384187.75</v>
      </c>
      <c r="F27" s="14">
        <f>SUM(F16:F26)</f>
        <v>189050.06999999998</v>
      </c>
      <c r="G27" s="14">
        <f t="shared" si="0"/>
        <v>195137.68000000002</v>
      </c>
      <c r="H27" s="27">
        <f t="shared" si="1"/>
        <v>0.5079227018560587</v>
      </c>
      <c r="I27" s="15">
        <f>SUM(I16:I26)</f>
        <v>0</v>
      </c>
      <c r="J27" s="93"/>
      <c r="K27" s="93"/>
      <c r="L27" s="20">
        <f t="shared" si="2"/>
        <v>0</v>
      </c>
      <c r="M27" s="14">
        <f t="shared" si="3"/>
        <v>189050.06999999998</v>
      </c>
      <c r="N27" s="14">
        <f>SUM(N16:N26)</f>
        <v>195137.68000000002</v>
      </c>
      <c r="O27" s="27">
        <f>N27/E27</f>
        <v>0.5079227018560587</v>
      </c>
    </row>
    <row r="28" spans="2:16" x14ac:dyDescent="0.35">
      <c r="G28" s="2"/>
      <c r="N28" s="2"/>
      <c r="O28" s="4"/>
    </row>
  </sheetData>
  <mergeCells count="19">
    <mergeCell ref="B22:B24"/>
    <mergeCell ref="B25:B26"/>
    <mergeCell ref="B27:D27"/>
    <mergeCell ref="I13:L13"/>
    <mergeCell ref="M13:O13"/>
    <mergeCell ref="G14:H14"/>
    <mergeCell ref="I14:L14"/>
    <mergeCell ref="N14:O14"/>
    <mergeCell ref="B16:B21"/>
    <mergeCell ref="B13:B15"/>
    <mergeCell ref="C13:C15"/>
    <mergeCell ref="D13:D15"/>
    <mergeCell ref="E13:E15"/>
    <mergeCell ref="F13:H13"/>
    <mergeCell ref="B2:O2"/>
    <mergeCell ref="C5:D5"/>
    <mergeCell ref="C6:D6"/>
    <mergeCell ref="C7:D7"/>
    <mergeCell ref="B12:O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H28"/>
  <sheetViews>
    <sheetView zoomScale="85" zoomScaleNormal="85" workbookViewId="0">
      <selection activeCell="B15" sqref="B15:G15"/>
    </sheetView>
  </sheetViews>
  <sheetFormatPr defaultColWidth="8.81640625" defaultRowHeight="14.5" x14ac:dyDescent="0.35"/>
  <cols>
    <col min="1" max="1" width="8.81640625" style="1" customWidth="1"/>
    <col min="2" max="2" width="23.81640625" style="1" customWidth="1"/>
    <col min="3" max="3" width="8.26953125" style="1" customWidth="1"/>
    <col min="4" max="4" width="33.81640625" style="1" customWidth="1"/>
    <col min="5" max="5" width="14.453125" style="1" bestFit="1" customWidth="1"/>
    <col min="6" max="6" width="8.54296875" style="1" bestFit="1" customWidth="1"/>
    <col min="7" max="7" width="10.1796875" style="1" bestFit="1" customWidth="1"/>
    <col min="8" max="8" width="5.453125" style="1" bestFit="1" customWidth="1"/>
    <col min="9" max="9" width="10.1796875" style="1" bestFit="1" customWidth="1"/>
    <col min="10" max="11" width="10.1796875" style="1" customWidth="1"/>
    <col min="12" max="12" width="4.453125" style="1" bestFit="1" customWidth="1"/>
    <col min="13" max="14" width="10.1796875" style="1" bestFit="1" customWidth="1"/>
    <col min="15" max="15" width="5.453125" style="1" bestFit="1" customWidth="1"/>
    <col min="16" max="16" width="9" style="1" bestFit="1" customWidth="1"/>
    <col min="17" max="16384" width="8.81640625" style="1"/>
  </cols>
  <sheetData>
    <row r="2" spans="2:34" ht="15.5" x14ac:dyDescent="0.35">
      <c r="B2" s="116" t="s">
        <v>51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2:34" x14ac:dyDescent="0.35">
      <c r="B3" s="5"/>
      <c r="C3" s="5"/>
      <c r="D3" s="5"/>
      <c r="E3" s="5"/>
      <c r="F3" s="5"/>
      <c r="G3" s="5"/>
      <c r="H3" s="5"/>
      <c r="I3" s="18"/>
      <c r="J3" s="18"/>
      <c r="K3" s="18"/>
      <c r="L3" s="18"/>
      <c r="M3" s="5"/>
      <c r="N3" s="5"/>
      <c r="O3" s="5"/>
    </row>
    <row r="4" spans="2:34" x14ac:dyDescent="0.35">
      <c r="B4" s="6" t="s">
        <v>1</v>
      </c>
      <c r="C4" s="6" t="s">
        <v>98</v>
      </c>
      <c r="D4" s="7"/>
      <c r="E4" s="7"/>
      <c r="F4" s="7"/>
      <c r="G4" s="6"/>
      <c r="H4" s="5"/>
      <c r="I4" s="18"/>
      <c r="J4" s="18"/>
      <c r="K4" s="18"/>
      <c r="L4" s="18"/>
      <c r="M4" s="6"/>
      <c r="N4" s="6"/>
      <c r="O4" s="5"/>
    </row>
    <row r="5" spans="2:34" ht="16.5" x14ac:dyDescent="0.35">
      <c r="B5" s="6" t="s">
        <v>2</v>
      </c>
      <c r="C5" s="117" t="s">
        <v>95</v>
      </c>
      <c r="D5" s="117"/>
      <c r="E5" s="7"/>
      <c r="F5" s="7"/>
      <c r="G5" s="6"/>
      <c r="H5" s="5"/>
      <c r="I5" s="18"/>
      <c r="J5" s="18"/>
      <c r="K5" s="18"/>
      <c r="L5" s="18"/>
      <c r="M5" s="6"/>
      <c r="N5" s="6"/>
      <c r="O5" s="5"/>
    </row>
    <row r="6" spans="2:34" ht="16.5" x14ac:dyDescent="0.35">
      <c r="B6" s="6" t="s">
        <v>3</v>
      </c>
      <c r="C6" s="117" t="s">
        <v>95</v>
      </c>
      <c r="D6" s="117"/>
      <c r="E6" s="7"/>
      <c r="F6" s="7"/>
      <c r="G6" s="6"/>
      <c r="H6" s="6"/>
      <c r="I6" s="19"/>
      <c r="J6" s="19"/>
      <c r="K6" s="19"/>
      <c r="L6" s="19"/>
      <c r="M6" s="6"/>
      <c r="N6" s="6"/>
      <c r="O6" s="5"/>
    </row>
    <row r="7" spans="2:34" x14ac:dyDescent="0.35">
      <c r="B7" s="6" t="s">
        <v>4</v>
      </c>
      <c r="C7" s="117" t="s">
        <v>95</v>
      </c>
      <c r="D7" s="117"/>
      <c r="E7"/>
      <c r="F7" s="7"/>
      <c r="G7" s="6"/>
      <c r="H7" s="6"/>
      <c r="I7" s="19"/>
      <c r="J7" s="19"/>
      <c r="K7" s="19"/>
      <c r="L7" s="19"/>
      <c r="M7"/>
      <c r="N7" s="6"/>
      <c r="O7" s="5"/>
    </row>
    <row r="8" spans="2:34" x14ac:dyDescent="0.35">
      <c r="B8" s="6" t="s">
        <v>5</v>
      </c>
      <c r="C8" s="67" t="s">
        <v>99</v>
      </c>
      <c r="D8" s="7"/>
      <c r="E8" s="7"/>
      <c r="F8" s="7"/>
      <c r="G8" s="6"/>
      <c r="H8" s="6"/>
      <c r="I8" s="19"/>
      <c r="J8" s="19"/>
      <c r="K8" s="19"/>
      <c r="L8" s="19"/>
      <c r="M8" s="6"/>
      <c r="N8" s="6"/>
      <c r="O8" s="5"/>
    </row>
    <row r="9" spans="2:34" x14ac:dyDescent="0.35">
      <c r="B9" s="6" t="s">
        <v>114</v>
      </c>
      <c r="C9" s="67" t="s">
        <v>115</v>
      </c>
      <c r="D9" s="7"/>
      <c r="E9" s="7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6"/>
      <c r="AG9" s="6"/>
      <c r="AH9" s="6"/>
    </row>
    <row r="10" spans="2:34" ht="15" thickBot="1" x14ac:dyDescent="0.4">
      <c r="B10" s="6"/>
      <c r="C10" s="6"/>
      <c r="D10" s="6"/>
      <c r="E10" s="9"/>
      <c r="F10" s="6"/>
      <c r="G10" s="6"/>
      <c r="H10" s="6"/>
      <c r="I10" s="21"/>
      <c r="J10" s="21"/>
      <c r="K10" s="21"/>
      <c r="L10" s="19"/>
      <c r="M10" s="6"/>
      <c r="N10" s="6"/>
      <c r="O10" s="6"/>
    </row>
    <row r="11" spans="2:34" ht="15" thickBot="1" x14ac:dyDescent="0.4">
      <c r="B11" s="10" t="s">
        <v>52</v>
      </c>
      <c r="C11" s="8"/>
      <c r="D11" s="6"/>
      <c r="E11" s="6"/>
      <c r="F11" s="6"/>
      <c r="G11" s="6"/>
      <c r="H11" s="6"/>
      <c r="I11" s="19"/>
      <c r="J11" s="19"/>
      <c r="K11" s="19"/>
      <c r="L11" s="19"/>
      <c r="M11" s="6"/>
      <c r="N11" s="6"/>
      <c r="O11" s="6"/>
    </row>
    <row r="12" spans="2:34" ht="15" thickBot="1" x14ac:dyDescent="0.4">
      <c r="B12" s="118" t="s">
        <v>53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</row>
    <row r="13" spans="2:34" ht="15" thickBot="1" x14ac:dyDescent="0.4">
      <c r="B13" s="108" t="s">
        <v>7</v>
      </c>
      <c r="C13" s="108" t="s">
        <v>8</v>
      </c>
      <c r="D13" s="108" t="s">
        <v>9</v>
      </c>
      <c r="E13" s="108" t="s">
        <v>10</v>
      </c>
      <c r="F13" s="112" t="s">
        <v>54</v>
      </c>
      <c r="G13" s="124"/>
      <c r="H13" s="113"/>
      <c r="I13" s="114" t="s">
        <v>55</v>
      </c>
      <c r="J13" s="122"/>
      <c r="K13" s="122"/>
      <c r="L13" s="115"/>
      <c r="M13" s="109" t="s">
        <v>23</v>
      </c>
      <c r="N13" s="109"/>
      <c r="O13" s="109"/>
    </row>
    <row r="14" spans="2:34" ht="15" thickBot="1" x14ac:dyDescent="0.4">
      <c r="B14" s="108"/>
      <c r="C14" s="108"/>
      <c r="D14" s="108"/>
      <c r="E14" s="108"/>
      <c r="F14" s="22" t="s">
        <v>24</v>
      </c>
      <c r="G14" s="112" t="s">
        <v>25</v>
      </c>
      <c r="H14" s="113"/>
      <c r="I14" s="110">
        <v>43859</v>
      </c>
      <c r="J14" s="123"/>
      <c r="K14" s="123"/>
      <c r="L14" s="111"/>
      <c r="M14" s="22" t="s">
        <v>24</v>
      </c>
      <c r="N14" s="112" t="s">
        <v>25</v>
      </c>
      <c r="O14" s="113"/>
    </row>
    <row r="15" spans="2:34" ht="15" thickBot="1" x14ac:dyDescent="0.4">
      <c r="B15" s="108"/>
      <c r="C15" s="108"/>
      <c r="D15" s="108"/>
      <c r="E15" s="108"/>
      <c r="F15" s="11" t="s">
        <v>28</v>
      </c>
      <c r="G15" s="11" t="s">
        <v>28</v>
      </c>
      <c r="H15" s="11" t="s">
        <v>27</v>
      </c>
      <c r="I15" s="15" t="s">
        <v>26</v>
      </c>
      <c r="J15" s="15" t="s">
        <v>116</v>
      </c>
      <c r="K15" s="15" t="s">
        <v>117</v>
      </c>
      <c r="L15" s="20" t="s">
        <v>27</v>
      </c>
      <c r="M15" s="11" t="s">
        <v>28</v>
      </c>
      <c r="N15" s="11" t="s">
        <v>28</v>
      </c>
      <c r="O15" s="11" t="s">
        <v>27</v>
      </c>
    </row>
    <row r="16" spans="2:34" ht="15" thickBot="1" x14ac:dyDescent="0.4">
      <c r="B16" s="106" t="s">
        <v>29</v>
      </c>
      <c r="C16" s="23" t="s">
        <v>30</v>
      </c>
      <c r="D16" s="12" t="str">
        <f>RQS!C4</f>
        <v>Diagnóstico Energético</v>
      </c>
      <c r="E16" s="13">
        <f>RQS!G4</f>
        <v>0</v>
      </c>
      <c r="F16" s="13">
        <v>0</v>
      </c>
      <c r="G16" s="13">
        <f>E16-F16</f>
        <v>0</v>
      </c>
      <c r="H16" s="16" t="e">
        <f>G16/E16</f>
        <v>#DIV/0!</v>
      </c>
      <c r="I16" s="17"/>
      <c r="J16" s="17"/>
      <c r="K16" s="17"/>
      <c r="L16" s="24" t="e">
        <f>I16/E16</f>
        <v>#DIV/0!</v>
      </c>
      <c r="M16" s="13">
        <f>F16+I16</f>
        <v>0</v>
      </c>
      <c r="N16" s="13">
        <f>E16-M16</f>
        <v>0</v>
      </c>
      <c r="O16" s="16" t="e">
        <f>N16/E16</f>
        <v>#DIV/0!</v>
      </c>
    </row>
    <row r="17" spans="2:16" ht="15" thickBot="1" x14ac:dyDescent="0.4">
      <c r="B17" s="106"/>
      <c r="C17" s="23" t="s">
        <v>32</v>
      </c>
      <c r="D17" s="12" t="str">
        <f>RQS!C5</f>
        <v>Projeto Executivo</v>
      </c>
      <c r="E17" s="13">
        <f>RQS!G5</f>
        <v>0</v>
      </c>
      <c r="F17" s="13">
        <v>0</v>
      </c>
      <c r="G17" s="13">
        <f t="shared" ref="G17:G21" si="0">E17-F17</f>
        <v>0</v>
      </c>
      <c r="H17" s="16" t="e">
        <f t="shared" ref="H17:H21" si="1">G17/E17</f>
        <v>#DIV/0!</v>
      </c>
      <c r="I17" s="17"/>
      <c r="J17" s="17"/>
      <c r="K17" s="17"/>
      <c r="L17" s="24" t="e">
        <f t="shared" ref="L17:L21" si="2">I17/E17</f>
        <v>#DIV/0!</v>
      </c>
      <c r="M17" s="13">
        <f t="shared" ref="M17:M21" si="3">F17+I17</f>
        <v>0</v>
      </c>
      <c r="N17" s="13">
        <f t="shared" ref="N17:N21" si="4">E17-M17</f>
        <v>0</v>
      </c>
      <c r="O17" s="16" t="e">
        <f t="shared" ref="O17:O21" si="5">N17/E17</f>
        <v>#DIV/0!</v>
      </c>
    </row>
    <row r="18" spans="2:16" ht="15" thickBot="1" x14ac:dyDescent="0.4">
      <c r="B18" s="106"/>
      <c r="C18" s="23" t="s">
        <v>34</v>
      </c>
      <c r="D18" s="12" t="str">
        <f>RQS!C6</f>
        <v>Medição e Verificação (ex ante)</v>
      </c>
      <c r="E18" s="13">
        <f>RQS!G6</f>
        <v>0</v>
      </c>
      <c r="F18" s="13">
        <v>0</v>
      </c>
      <c r="G18" s="13">
        <f t="shared" si="0"/>
        <v>0</v>
      </c>
      <c r="H18" s="16" t="e">
        <f t="shared" si="1"/>
        <v>#DIV/0!</v>
      </c>
      <c r="I18" s="17"/>
      <c r="J18" s="17"/>
      <c r="K18" s="17"/>
      <c r="L18" s="24" t="e">
        <f t="shared" si="2"/>
        <v>#DIV/0!</v>
      </c>
      <c r="M18" s="13">
        <f t="shared" si="3"/>
        <v>0</v>
      </c>
      <c r="N18" s="13">
        <f t="shared" si="4"/>
        <v>0</v>
      </c>
      <c r="O18" s="16" t="e">
        <f t="shared" si="5"/>
        <v>#DIV/0!</v>
      </c>
    </row>
    <row r="19" spans="2:16" ht="15" thickBot="1" x14ac:dyDescent="0.4">
      <c r="B19" s="106"/>
      <c r="C19" s="23" t="s">
        <v>36</v>
      </c>
      <c r="D19" s="12" t="str">
        <f>RQS!C7</f>
        <v>Medição e Verificação (ex post)</v>
      </c>
      <c r="E19" s="13">
        <f>RQS!G7</f>
        <v>0</v>
      </c>
      <c r="F19" s="13">
        <v>0</v>
      </c>
      <c r="G19" s="13">
        <f t="shared" si="0"/>
        <v>0</v>
      </c>
      <c r="H19" s="16" t="e">
        <f t="shared" si="1"/>
        <v>#DIV/0!</v>
      </c>
      <c r="I19" s="17"/>
      <c r="J19" s="17"/>
      <c r="K19" s="17"/>
      <c r="L19" s="24" t="e">
        <f t="shared" si="2"/>
        <v>#DIV/0!</v>
      </c>
      <c r="M19" s="13">
        <f t="shared" si="3"/>
        <v>0</v>
      </c>
      <c r="N19" s="13">
        <f t="shared" si="4"/>
        <v>0</v>
      </c>
      <c r="O19" s="16" t="e">
        <f t="shared" si="5"/>
        <v>#DIV/0!</v>
      </c>
    </row>
    <row r="20" spans="2:16" ht="15" thickBot="1" x14ac:dyDescent="0.4">
      <c r="B20" s="106"/>
      <c r="C20" s="23" t="s">
        <v>38</v>
      </c>
      <c r="D20" s="12" t="str">
        <f>RQS!C8</f>
        <v>Treinamento e Capacitação</v>
      </c>
      <c r="E20" s="13">
        <f>RQS!G8</f>
        <v>0</v>
      </c>
      <c r="F20" s="13">
        <v>0</v>
      </c>
      <c r="G20" s="13">
        <f t="shared" si="0"/>
        <v>0</v>
      </c>
      <c r="H20" s="16" t="e">
        <f t="shared" si="1"/>
        <v>#DIV/0!</v>
      </c>
      <c r="I20" s="17"/>
      <c r="J20" s="17"/>
      <c r="K20" s="17"/>
      <c r="L20" s="24" t="e">
        <f t="shared" si="2"/>
        <v>#DIV/0!</v>
      </c>
      <c r="M20" s="13">
        <f t="shared" si="3"/>
        <v>0</v>
      </c>
      <c r="N20" s="13">
        <f t="shared" si="4"/>
        <v>0</v>
      </c>
      <c r="O20" s="16" t="e">
        <f t="shared" si="5"/>
        <v>#DIV/0!</v>
      </c>
    </row>
    <row r="21" spans="2:16" ht="15" thickBot="1" x14ac:dyDescent="0.4">
      <c r="B21" s="106"/>
      <c r="C21" s="23" t="s">
        <v>97</v>
      </c>
      <c r="D21" s="12" t="str">
        <f>RQS!C9</f>
        <v>Relatório Final</v>
      </c>
      <c r="E21" s="13">
        <f>RQS!G9</f>
        <v>0</v>
      </c>
      <c r="F21" s="13">
        <v>0</v>
      </c>
      <c r="G21" s="13">
        <f t="shared" si="0"/>
        <v>0</v>
      </c>
      <c r="H21" s="16" t="e">
        <f t="shared" si="1"/>
        <v>#DIV/0!</v>
      </c>
      <c r="I21" s="17"/>
      <c r="J21" s="17"/>
      <c r="K21" s="17"/>
      <c r="L21" s="24" t="e">
        <f t="shared" si="2"/>
        <v>#DIV/0!</v>
      </c>
      <c r="M21" s="13">
        <f t="shared" si="3"/>
        <v>0</v>
      </c>
      <c r="N21" s="13">
        <f t="shared" si="4"/>
        <v>0</v>
      </c>
      <c r="O21" s="16" t="e">
        <f t="shared" si="5"/>
        <v>#DIV/0!</v>
      </c>
    </row>
    <row r="22" spans="2:16" ht="15" thickBot="1" x14ac:dyDescent="0.4">
      <c r="B22" s="106" t="s">
        <v>40</v>
      </c>
      <c r="C22" s="23" t="s">
        <v>41</v>
      </c>
      <c r="D22" s="25" t="str">
        <f>RQS!C11</f>
        <v>Execução dos Serviços de Instalação</v>
      </c>
      <c r="E22" s="13">
        <f>RQS!G11</f>
        <v>0</v>
      </c>
      <c r="F22" s="13">
        <v>0</v>
      </c>
      <c r="G22" s="13">
        <f t="shared" ref="G22:G27" si="6">E22-F22</f>
        <v>0</v>
      </c>
      <c r="H22" s="16" t="e">
        <f t="shared" ref="H22:H27" si="7">G22/E22</f>
        <v>#DIV/0!</v>
      </c>
      <c r="I22" s="14"/>
      <c r="J22" s="14"/>
      <c r="K22" s="14"/>
      <c r="L22" s="24" t="e">
        <f t="shared" ref="L22:L27" si="8">I22/E22</f>
        <v>#DIV/0!</v>
      </c>
      <c r="M22" s="13">
        <f t="shared" ref="M22:M27" si="9">F22+I22</f>
        <v>0</v>
      </c>
      <c r="N22" s="13">
        <f t="shared" ref="N22:N26" si="10">E22-M22</f>
        <v>0</v>
      </c>
      <c r="O22" s="16" t="e">
        <f t="shared" ref="O22:O26" si="11">N22/E22</f>
        <v>#DIV/0!</v>
      </c>
    </row>
    <row r="23" spans="2:16" ht="15" thickBot="1" x14ac:dyDescent="0.4">
      <c r="B23" s="106"/>
      <c r="C23" s="23" t="s">
        <v>43</v>
      </c>
      <c r="D23" s="25" t="str">
        <f>RQS!C12</f>
        <v>Descarte de Materiais</v>
      </c>
      <c r="E23" s="13">
        <f>RQS!G12</f>
        <v>0</v>
      </c>
      <c r="F23" s="13">
        <v>0</v>
      </c>
      <c r="G23" s="13">
        <f t="shared" si="6"/>
        <v>0</v>
      </c>
      <c r="H23" s="16" t="e">
        <f t="shared" si="7"/>
        <v>#DIV/0!</v>
      </c>
      <c r="I23" s="14"/>
      <c r="J23" s="14"/>
      <c r="K23" s="14"/>
      <c r="L23" s="24" t="e">
        <f t="shared" si="8"/>
        <v>#DIV/0!</v>
      </c>
      <c r="M23" s="13">
        <f t="shared" si="9"/>
        <v>0</v>
      </c>
      <c r="N23" s="13">
        <f t="shared" si="10"/>
        <v>0</v>
      </c>
      <c r="O23" s="16" t="e">
        <f t="shared" si="11"/>
        <v>#DIV/0!</v>
      </c>
    </row>
    <row r="24" spans="2:16" ht="15" thickBot="1" x14ac:dyDescent="0.4">
      <c r="B24" s="106"/>
      <c r="C24" s="23" t="s">
        <v>43</v>
      </c>
      <c r="D24" s="25" t="str">
        <f>RQS!C13</f>
        <v>Gerenciamento (inclui seguros)</v>
      </c>
      <c r="E24" s="13">
        <f>RQS!G13</f>
        <v>0</v>
      </c>
      <c r="F24" s="13">
        <v>0</v>
      </c>
      <c r="G24" s="13">
        <f t="shared" si="6"/>
        <v>0</v>
      </c>
      <c r="H24" s="16" t="e">
        <f t="shared" si="7"/>
        <v>#DIV/0!</v>
      </c>
      <c r="I24" s="14"/>
      <c r="J24" s="14"/>
      <c r="K24" s="14"/>
      <c r="L24" s="24" t="e">
        <f t="shared" si="8"/>
        <v>#DIV/0!</v>
      </c>
      <c r="M24" s="13">
        <f t="shared" si="9"/>
        <v>0</v>
      </c>
      <c r="N24" s="13">
        <f t="shared" si="10"/>
        <v>0</v>
      </c>
      <c r="O24" s="16" t="e">
        <f t="shared" si="11"/>
        <v>#DIV/0!</v>
      </c>
    </row>
    <row r="25" spans="2:16" ht="15" thickBot="1" x14ac:dyDescent="0.4">
      <c r="B25" s="106" t="s">
        <v>45</v>
      </c>
      <c r="C25" s="23" t="s">
        <v>46</v>
      </c>
      <c r="D25" s="25" t="s">
        <v>47</v>
      </c>
      <c r="E25" s="13">
        <v>354486</v>
      </c>
      <c r="F25" s="13">
        <v>0</v>
      </c>
      <c r="G25" s="13">
        <f t="shared" si="6"/>
        <v>354486</v>
      </c>
      <c r="H25" s="16">
        <f t="shared" si="7"/>
        <v>1</v>
      </c>
      <c r="I25" s="26">
        <v>164996.69999999998</v>
      </c>
      <c r="J25" s="92"/>
      <c r="K25" s="92"/>
      <c r="L25" s="24">
        <f t="shared" si="8"/>
        <v>0.4654533606404766</v>
      </c>
      <c r="M25" s="13">
        <f t="shared" si="9"/>
        <v>164996.69999999998</v>
      </c>
      <c r="N25" s="13">
        <f t="shared" si="10"/>
        <v>189489.30000000002</v>
      </c>
      <c r="O25" s="16">
        <f t="shared" si="11"/>
        <v>0.5345466393595234</v>
      </c>
      <c r="P25" s="3"/>
    </row>
    <row r="26" spans="2:16" ht="15" thickBot="1" x14ac:dyDescent="0.4">
      <c r="B26" s="106"/>
      <c r="C26" s="23" t="s">
        <v>48</v>
      </c>
      <c r="D26" s="25" t="s">
        <v>49</v>
      </c>
      <c r="E26" s="13">
        <v>29701.75</v>
      </c>
      <c r="F26" s="13">
        <v>0</v>
      </c>
      <c r="G26" s="13">
        <f t="shared" si="6"/>
        <v>29701.75</v>
      </c>
      <c r="H26" s="16">
        <f t="shared" si="7"/>
        <v>1</v>
      </c>
      <c r="I26" s="26">
        <v>24053.370000000003</v>
      </c>
      <c r="J26" s="92"/>
      <c r="K26" s="92"/>
      <c r="L26" s="24">
        <f t="shared" si="8"/>
        <v>0.80983006051831974</v>
      </c>
      <c r="M26" s="13">
        <f t="shared" si="9"/>
        <v>24053.370000000003</v>
      </c>
      <c r="N26" s="13">
        <f t="shared" si="10"/>
        <v>5648.3799999999974</v>
      </c>
      <c r="O26" s="16">
        <f t="shared" si="11"/>
        <v>0.19016993948168029</v>
      </c>
      <c r="P26" s="3"/>
    </row>
    <row r="27" spans="2:16" ht="15" thickBot="1" x14ac:dyDescent="0.4">
      <c r="B27" s="107" t="s">
        <v>50</v>
      </c>
      <c r="C27" s="107"/>
      <c r="D27" s="107"/>
      <c r="E27" s="14">
        <f>SUM(E16:E26)</f>
        <v>384187.75</v>
      </c>
      <c r="F27" s="14">
        <f>SUM(F16:F26)</f>
        <v>0</v>
      </c>
      <c r="G27" s="14">
        <f t="shared" si="6"/>
        <v>384187.75</v>
      </c>
      <c r="H27" s="27">
        <f t="shared" si="7"/>
        <v>1</v>
      </c>
      <c r="I27" s="15">
        <f>SUM(I16:I26)</f>
        <v>189050.06999999998</v>
      </c>
      <c r="J27" s="93"/>
      <c r="K27" s="93"/>
      <c r="L27" s="20">
        <f t="shared" si="8"/>
        <v>0.4920772981439413</v>
      </c>
      <c r="M27" s="14">
        <f t="shared" si="9"/>
        <v>189050.06999999998</v>
      </c>
      <c r="N27" s="14">
        <f>SUM(N16:N26)</f>
        <v>195137.68000000002</v>
      </c>
      <c r="O27" s="27">
        <f>N27/E27</f>
        <v>0.5079227018560587</v>
      </c>
    </row>
    <row r="28" spans="2:16" x14ac:dyDescent="0.35">
      <c r="G28" s="2"/>
      <c r="N28" s="2"/>
      <c r="O28" s="4"/>
    </row>
  </sheetData>
  <mergeCells count="19">
    <mergeCell ref="B2:O2"/>
    <mergeCell ref="C5:D5"/>
    <mergeCell ref="C6:D6"/>
    <mergeCell ref="C7:D7"/>
    <mergeCell ref="B12:O12"/>
    <mergeCell ref="B22:B24"/>
    <mergeCell ref="B25:B26"/>
    <mergeCell ref="B27:D27"/>
    <mergeCell ref="I13:L13"/>
    <mergeCell ref="M13:O13"/>
    <mergeCell ref="G14:H14"/>
    <mergeCell ref="I14:L14"/>
    <mergeCell ref="N14:O14"/>
    <mergeCell ref="B16:B21"/>
    <mergeCell ref="B13:B15"/>
    <mergeCell ref="C13:C15"/>
    <mergeCell ref="D13:D15"/>
    <mergeCell ref="E13:E15"/>
    <mergeCell ref="F13:H1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4"/>
  <sheetViews>
    <sheetView tabSelected="1" workbookViewId="0">
      <selection activeCell="L19" sqref="L19"/>
    </sheetView>
  </sheetViews>
  <sheetFormatPr defaultColWidth="8.81640625" defaultRowHeight="14.5" x14ac:dyDescent="0.35"/>
  <cols>
    <col min="1" max="1" width="8.81640625" style="1"/>
    <col min="2" max="2" width="8.54296875" style="1" bestFit="1" customWidth="1"/>
    <col min="3" max="3" width="62.453125" style="1" bestFit="1" customWidth="1"/>
    <col min="4" max="4" width="3.453125" style="1" bestFit="1" customWidth="1"/>
    <col min="5" max="5" width="6.453125" style="1" bestFit="1" customWidth="1"/>
    <col min="6" max="6" width="13.54296875" style="1" bestFit="1" customWidth="1"/>
    <col min="7" max="8" width="14.26953125" style="1" bestFit="1" customWidth="1"/>
    <col min="9" max="16384" width="8.81640625" style="1"/>
  </cols>
  <sheetData>
    <row r="2" spans="2:7" ht="15" thickBot="1" x14ac:dyDescent="0.4">
      <c r="F2" s="40"/>
    </row>
    <row r="3" spans="2:7" ht="15" thickBot="1" x14ac:dyDescent="0.4">
      <c r="B3" s="98" t="s">
        <v>56</v>
      </c>
      <c r="C3" s="99"/>
      <c r="D3" s="99"/>
      <c r="E3" s="99"/>
      <c r="F3" s="99"/>
      <c r="G3" s="100"/>
    </row>
    <row r="4" spans="2:7" ht="15" thickBot="1" x14ac:dyDescent="0.4">
      <c r="B4" s="101" t="s">
        <v>57</v>
      </c>
      <c r="C4" s="102"/>
      <c r="D4" s="102"/>
      <c r="E4" s="102"/>
      <c r="F4" s="102"/>
      <c r="G4" s="103"/>
    </row>
    <row r="5" spans="2:7" ht="15" thickBot="1" x14ac:dyDescent="0.4">
      <c r="B5" s="31" t="s">
        <v>58</v>
      </c>
      <c r="C5" s="32" t="s">
        <v>59</v>
      </c>
      <c r="D5" s="32" t="s">
        <v>60</v>
      </c>
      <c r="E5" s="56" t="s">
        <v>61</v>
      </c>
      <c r="F5" s="32" t="s">
        <v>62</v>
      </c>
      <c r="G5" s="32" t="s">
        <v>63</v>
      </c>
    </row>
    <row r="6" spans="2:7" ht="15" thickBot="1" x14ac:dyDescent="0.4">
      <c r="B6" s="104"/>
      <c r="C6" s="97"/>
      <c r="D6" s="97"/>
      <c r="E6" s="97"/>
      <c r="F6" s="97"/>
      <c r="G6" s="105"/>
    </row>
    <row r="7" spans="2:7" ht="15" thickBot="1" x14ac:dyDescent="0.4">
      <c r="B7" s="31" t="s">
        <v>64</v>
      </c>
      <c r="C7" s="62" t="s">
        <v>65</v>
      </c>
      <c r="D7" s="63"/>
      <c r="E7" s="57"/>
      <c r="F7" s="63"/>
      <c r="G7" s="64"/>
    </row>
    <row r="8" spans="2:7" ht="15" thickBot="1" x14ac:dyDescent="0.4">
      <c r="B8" s="33" t="s">
        <v>30</v>
      </c>
      <c r="C8" s="28" t="s">
        <v>88</v>
      </c>
      <c r="D8" s="29" t="s">
        <v>66</v>
      </c>
      <c r="E8" s="55">
        <v>1</v>
      </c>
      <c r="F8" s="95"/>
      <c r="G8" s="30">
        <f t="shared" ref="G8:G13" si="0">E8*F8</f>
        <v>0</v>
      </c>
    </row>
    <row r="9" spans="2:7" ht="15" thickBot="1" x14ac:dyDescent="0.4">
      <c r="B9" s="35" t="s">
        <v>32</v>
      </c>
      <c r="C9" s="36" t="s">
        <v>31</v>
      </c>
      <c r="D9" s="37" t="s">
        <v>66</v>
      </c>
      <c r="E9" s="39">
        <v>1</v>
      </c>
      <c r="F9" s="96"/>
      <c r="G9" s="38">
        <f>E9*F9</f>
        <v>0</v>
      </c>
    </row>
    <row r="10" spans="2:7" ht="15" thickBot="1" x14ac:dyDescent="0.4">
      <c r="B10" s="33" t="s">
        <v>34</v>
      </c>
      <c r="C10" s="28" t="s">
        <v>33</v>
      </c>
      <c r="D10" s="29" t="s">
        <v>66</v>
      </c>
      <c r="E10" s="55">
        <v>1</v>
      </c>
      <c r="F10" s="95"/>
      <c r="G10" s="30">
        <f t="shared" si="0"/>
        <v>0</v>
      </c>
    </row>
    <row r="11" spans="2:7" ht="15" thickBot="1" x14ac:dyDescent="0.4">
      <c r="B11" s="35" t="s">
        <v>36</v>
      </c>
      <c r="C11" s="36" t="s">
        <v>35</v>
      </c>
      <c r="D11" s="37" t="s">
        <v>66</v>
      </c>
      <c r="E11" s="39">
        <v>1</v>
      </c>
      <c r="F11" s="96"/>
      <c r="G11" s="38">
        <f t="shared" si="0"/>
        <v>0</v>
      </c>
    </row>
    <row r="12" spans="2:7" ht="15" thickBot="1" x14ac:dyDescent="0.4">
      <c r="B12" s="33" t="s">
        <v>38</v>
      </c>
      <c r="C12" s="28" t="s">
        <v>37</v>
      </c>
      <c r="D12" s="29" t="s">
        <v>66</v>
      </c>
      <c r="E12" s="55">
        <v>1</v>
      </c>
      <c r="F12" s="95"/>
      <c r="G12" s="30">
        <f t="shared" si="0"/>
        <v>0</v>
      </c>
    </row>
    <row r="13" spans="2:7" ht="15" thickBot="1" x14ac:dyDescent="0.4">
      <c r="B13" s="35" t="s">
        <v>97</v>
      </c>
      <c r="C13" s="36" t="s">
        <v>39</v>
      </c>
      <c r="D13" s="37" t="s">
        <v>66</v>
      </c>
      <c r="E13" s="39">
        <v>1</v>
      </c>
      <c r="F13" s="96"/>
      <c r="G13" s="38">
        <f t="shared" si="0"/>
        <v>0</v>
      </c>
    </row>
    <row r="14" spans="2:7" ht="15" thickBot="1" x14ac:dyDescent="0.4">
      <c r="B14" s="41" t="s">
        <v>67</v>
      </c>
      <c r="C14" s="42"/>
      <c r="D14" s="43"/>
      <c r="E14" s="58"/>
      <c r="F14" s="44"/>
      <c r="G14" s="45">
        <f>SUM(G8:G13)</f>
        <v>0</v>
      </c>
    </row>
    <row r="15" spans="2:7" ht="15" thickBot="1" x14ac:dyDescent="0.4">
      <c r="B15" s="104"/>
      <c r="C15" s="97"/>
      <c r="D15" s="97"/>
      <c r="E15" s="97"/>
      <c r="F15" s="97"/>
      <c r="G15" s="105"/>
    </row>
    <row r="16" spans="2:7" ht="15" thickBot="1" x14ac:dyDescent="0.4">
      <c r="B16" s="31" t="s">
        <v>68</v>
      </c>
      <c r="C16" s="62" t="s">
        <v>69</v>
      </c>
      <c r="D16" s="63"/>
      <c r="E16" s="57"/>
      <c r="F16" s="63"/>
      <c r="G16" s="64"/>
    </row>
    <row r="17" spans="2:8" ht="15" thickBot="1" x14ac:dyDescent="0.4">
      <c r="B17" s="33" t="s">
        <v>41</v>
      </c>
      <c r="C17" s="28" t="s">
        <v>89</v>
      </c>
      <c r="D17" s="29" t="s">
        <v>66</v>
      </c>
      <c r="E17" s="55"/>
      <c r="F17" s="95"/>
      <c r="G17" s="30">
        <f t="shared" ref="G17:G21" si="1">E17*F17</f>
        <v>0</v>
      </c>
      <c r="H17" s="94"/>
    </row>
    <row r="18" spans="2:8" ht="15" thickBot="1" x14ac:dyDescent="0.4">
      <c r="B18" s="35" t="s">
        <v>43</v>
      </c>
      <c r="C18" s="36" t="s">
        <v>42</v>
      </c>
      <c r="D18" s="37" t="s">
        <v>66</v>
      </c>
      <c r="E18" s="39"/>
      <c r="F18" s="96"/>
      <c r="G18" s="38">
        <f>E18*F18</f>
        <v>0</v>
      </c>
      <c r="H18" s="94"/>
    </row>
    <row r="19" spans="2:8" ht="15" thickBot="1" x14ac:dyDescent="0.4">
      <c r="B19" s="33" t="s">
        <v>96</v>
      </c>
      <c r="C19" s="28" t="s">
        <v>44</v>
      </c>
      <c r="D19" s="29" t="s">
        <v>66</v>
      </c>
      <c r="E19" s="55"/>
      <c r="F19" s="95"/>
      <c r="G19" s="30">
        <f t="shared" si="1"/>
        <v>0</v>
      </c>
      <c r="H19" s="94"/>
    </row>
    <row r="20" spans="2:8" ht="15" thickBot="1" x14ac:dyDescent="0.4">
      <c r="B20" s="35" t="s">
        <v>123</v>
      </c>
      <c r="C20" s="36"/>
      <c r="D20" s="37" t="s">
        <v>66</v>
      </c>
      <c r="E20" s="39"/>
      <c r="F20" s="96"/>
      <c r="G20" s="38">
        <f>E20*F20</f>
        <v>0</v>
      </c>
      <c r="H20" s="94"/>
    </row>
    <row r="21" spans="2:8" ht="15" thickBot="1" x14ac:dyDescent="0.4">
      <c r="B21" s="33" t="s">
        <v>124</v>
      </c>
      <c r="C21" s="28"/>
      <c r="D21" s="29" t="s">
        <v>66</v>
      </c>
      <c r="E21" s="55"/>
      <c r="F21" s="95"/>
      <c r="G21" s="30">
        <f t="shared" si="1"/>
        <v>0</v>
      </c>
      <c r="H21" s="94"/>
    </row>
    <row r="22" spans="2:8" ht="15" thickBot="1" x14ac:dyDescent="0.4">
      <c r="B22" s="41" t="s">
        <v>70</v>
      </c>
      <c r="C22" s="42"/>
      <c r="D22" s="43"/>
      <c r="E22" s="58"/>
      <c r="F22" s="44"/>
      <c r="G22" s="45">
        <f>SUM(G17:G21)</f>
        <v>0</v>
      </c>
    </row>
    <row r="23" spans="2:8" ht="15" thickBot="1" x14ac:dyDescent="0.4">
      <c r="B23" s="104"/>
      <c r="C23" s="97"/>
      <c r="D23" s="97"/>
      <c r="E23" s="97"/>
      <c r="F23" s="97"/>
      <c r="G23" s="105"/>
    </row>
    <row r="24" spans="2:8" ht="15" thickBot="1" x14ac:dyDescent="0.4">
      <c r="B24" s="31" t="s">
        <v>71</v>
      </c>
      <c r="C24" s="62" t="s">
        <v>72</v>
      </c>
      <c r="D24" s="63"/>
      <c r="E24" s="57"/>
      <c r="F24" s="63"/>
      <c r="G24" s="64"/>
    </row>
    <row r="25" spans="2:8" ht="15" thickBot="1" x14ac:dyDescent="0.4">
      <c r="B25" s="33" t="s">
        <v>46</v>
      </c>
      <c r="C25" s="28"/>
      <c r="D25" s="29" t="s">
        <v>73</v>
      </c>
      <c r="E25" s="46"/>
      <c r="F25" s="95"/>
      <c r="G25" s="30">
        <f>E25*F25</f>
        <v>0</v>
      </c>
    </row>
    <row r="26" spans="2:8" ht="15" thickBot="1" x14ac:dyDescent="0.4">
      <c r="B26" s="35" t="s">
        <v>48</v>
      </c>
      <c r="C26" s="36"/>
      <c r="D26" s="37" t="s">
        <v>73</v>
      </c>
      <c r="E26" s="39"/>
      <c r="F26" s="96"/>
      <c r="G26" s="38">
        <f t="shared" ref="G26:G33" si="2">E26*F26</f>
        <v>0</v>
      </c>
    </row>
    <row r="27" spans="2:8" ht="15" thickBot="1" x14ac:dyDescent="0.4">
      <c r="B27" s="33" t="s">
        <v>120</v>
      </c>
      <c r="C27" s="28"/>
      <c r="D27" s="29" t="s">
        <v>73</v>
      </c>
      <c r="E27" s="46"/>
      <c r="F27" s="95"/>
      <c r="G27" s="30">
        <f t="shared" si="2"/>
        <v>0</v>
      </c>
    </row>
    <row r="28" spans="2:8" ht="15" thickBot="1" x14ac:dyDescent="0.4">
      <c r="B28" s="35" t="s">
        <v>121</v>
      </c>
      <c r="C28" s="36"/>
      <c r="D28" s="37" t="s">
        <v>73</v>
      </c>
      <c r="E28" s="39"/>
      <c r="F28" s="96"/>
      <c r="G28" s="38">
        <f t="shared" si="2"/>
        <v>0</v>
      </c>
    </row>
    <row r="29" spans="2:8" ht="15" thickBot="1" x14ac:dyDescent="0.4">
      <c r="B29" s="33" t="s">
        <v>122</v>
      </c>
      <c r="C29" s="28"/>
      <c r="D29" s="29" t="s">
        <v>73</v>
      </c>
      <c r="E29" s="46"/>
      <c r="F29" s="95"/>
      <c r="G29" s="30">
        <f t="shared" si="2"/>
        <v>0</v>
      </c>
    </row>
    <row r="30" spans="2:8" ht="15" thickBot="1" x14ac:dyDescent="0.4">
      <c r="B30" s="35" t="s">
        <v>125</v>
      </c>
      <c r="C30" s="36"/>
      <c r="D30" s="37" t="s">
        <v>73</v>
      </c>
      <c r="E30" s="39"/>
      <c r="F30" s="96"/>
      <c r="G30" s="38">
        <f t="shared" si="2"/>
        <v>0</v>
      </c>
    </row>
    <row r="31" spans="2:8" ht="15" thickBot="1" x14ac:dyDescent="0.4">
      <c r="B31" s="33" t="s">
        <v>126</v>
      </c>
      <c r="C31" s="28"/>
      <c r="D31" s="29" t="s">
        <v>73</v>
      </c>
      <c r="E31" s="46"/>
      <c r="F31" s="95"/>
      <c r="G31" s="30">
        <f t="shared" si="2"/>
        <v>0</v>
      </c>
    </row>
    <row r="32" spans="2:8" ht="15" thickBot="1" x14ac:dyDescent="0.4">
      <c r="B32" s="35" t="s">
        <v>127</v>
      </c>
      <c r="C32" s="36"/>
      <c r="D32" s="37" t="s">
        <v>73</v>
      </c>
      <c r="E32" s="39"/>
      <c r="F32" s="96"/>
      <c r="G32" s="38">
        <f t="shared" si="2"/>
        <v>0</v>
      </c>
    </row>
    <row r="33" spans="1:8" ht="15" thickBot="1" x14ac:dyDescent="0.4">
      <c r="B33" s="33" t="s">
        <v>128</v>
      </c>
      <c r="C33" s="28"/>
      <c r="D33" s="29" t="s">
        <v>73</v>
      </c>
      <c r="E33" s="46"/>
      <c r="F33" s="95"/>
      <c r="G33" s="30">
        <f t="shared" si="2"/>
        <v>0</v>
      </c>
    </row>
    <row r="34" spans="1:8" ht="15" thickBot="1" x14ac:dyDescent="0.4">
      <c r="B34" s="41" t="s">
        <v>74</v>
      </c>
      <c r="C34" s="42"/>
      <c r="D34" s="43"/>
      <c r="E34" s="58"/>
      <c r="F34" s="44"/>
      <c r="G34" s="45">
        <f>SUM(G25:G33)</f>
        <v>0</v>
      </c>
    </row>
    <row r="35" spans="1:8" ht="15" thickBot="1" x14ac:dyDescent="0.4">
      <c r="B35" s="47"/>
      <c r="C35" s="48"/>
      <c r="D35" s="49"/>
      <c r="E35" s="59"/>
      <c r="F35" s="50"/>
      <c r="G35" s="51"/>
    </row>
    <row r="36" spans="1:8" ht="15" thickBot="1" x14ac:dyDescent="0.4">
      <c r="B36" s="98" t="s">
        <v>75</v>
      </c>
      <c r="C36" s="99"/>
      <c r="D36" s="99"/>
      <c r="E36" s="99"/>
      <c r="F36" s="100"/>
      <c r="G36" s="34">
        <f>G14+G22+G34</f>
        <v>0</v>
      </c>
    </row>
    <row r="37" spans="1:8" ht="15" thickBot="1" x14ac:dyDescent="0.4">
      <c r="A37" s="52"/>
      <c r="B37" s="97"/>
      <c r="C37" s="97"/>
      <c r="D37" s="97"/>
      <c r="E37" s="97"/>
      <c r="F37" s="97"/>
      <c r="G37" s="97"/>
      <c r="H37" s="52"/>
    </row>
    <row r="38" spans="1:8" ht="15" thickBot="1" x14ac:dyDescent="0.4">
      <c r="B38" s="31" t="s">
        <v>76</v>
      </c>
      <c r="C38" s="62" t="s">
        <v>77</v>
      </c>
      <c r="D38" s="63"/>
      <c r="E38" s="57"/>
      <c r="F38" s="63"/>
      <c r="G38" s="64"/>
    </row>
    <row r="39" spans="1:8" ht="15" thickBot="1" x14ac:dyDescent="0.4">
      <c r="B39" s="33" t="s">
        <v>78</v>
      </c>
      <c r="C39" s="28" t="s">
        <v>79</v>
      </c>
      <c r="D39" s="29" t="s">
        <v>66</v>
      </c>
      <c r="E39" s="55">
        <v>1</v>
      </c>
      <c r="F39" s="95"/>
      <c r="G39" s="30">
        <f>E39*F39</f>
        <v>0</v>
      </c>
    </row>
    <row r="40" spans="1:8" ht="15" thickBot="1" x14ac:dyDescent="0.4">
      <c r="B40" s="35" t="s">
        <v>80</v>
      </c>
      <c r="C40" s="36" t="s">
        <v>81</v>
      </c>
      <c r="D40" s="37" t="s">
        <v>66</v>
      </c>
      <c r="E40" s="39">
        <v>1</v>
      </c>
      <c r="F40" s="96"/>
      <c r="G40" s="38">
        <f t="shared" ref="G40:G41" si="3">E40*F40</f>
        <v>0</v>
      </c>
    </row>
    <row r="41" spans="1:8" ht="15" thickBot="1" x14ac:dyDescent="0.4">
      <c r="B41" s="33" t="s">
        <v>82</v>
      </c>
      <c r="C41" s="28" t="s">
        <v>83</v>
      </c>
      <c r="D41" s="29" t="s">
        <v>66</v>
      </c>
      <c r="E41" s="55">
        <v>1</v>
      </c>
      <c r="F41" s="95"/>
      <c r="G41" s="30">
        <f t="shared" si="3"/>
        <v>0</v>
      </c>
    </row>
    <row r="42" spans="1:8" ht="15" thickBot="1" x14ac:dyDescent="0.4">
      <c r="B42" s="35" t="s">
        <v>119</v>
      </c>
      <c r="C42" s="36" t="s">
        <v>118</v>
      </c>
      <c r="D42" s="37" t="s">
        <v>66</v>
      </c>
      <c r="E42" s="39">
        <v>1</v>
      </c>
      <c r="F42" s="96"/>
      <c r="G42" s="38">
        <f t="shared" ref="G42" si="4">E42*F42</f>
        <v>0</v>
      </c>
    </row>
    <row r="43" spans="1:8" ht="15" thickBot="1" x14ac:dyDescent="0.4">
      <c r="B43" s="41" t="s">
        <v>84</v>
      </c>
      <c r="C43" s="42"/>
      <c r="D43" s="43"/>
      <c r="E43" s="58"/>
      <c r="F43" s="44"/>
      <c r="G43" s="45">
        <f>SUM(G39:G42)</f>
        <v>0</v>
      </c>
    </row>
    <row r="44" spans="1:8" ht="15" thickBot="1" x14ac:dyDescent="0.4">
      <c r="A44" s="52"/>
      <c r="B44" s="97"/>
      <c r="C44" s="97"/>
      <c r="D44" s="97"/>
      <c r="E44" s="97"/>
      <c r="F44" s="97"/>
      <c r="G44" s="97"/>
      <c r="H44" s="52"/>
    </row>
    <row r="45" spans="1:8" ht="15" thickBot="1" x14ac:dyDescent="0.4">
      <c r="B45" s="98" t="s">
        <v>85</v>
      </c>
      <c r="C45" s="99"/>
      <c r="D45" s="99"/>
      <c r="E45" s="99"/>
      <c r="F45" s="100"/>
      <c r="G45" s="34">
        <f>G36+G43</f>
        <v>0</v>
      </c>
    </row>
    <row r="46" spans="1:8" ht="15" thickBot="1" x14ac:dyDescent="0.4">
      <c r="A46" s="52"/>
      <c r="B46" s="53"/>
      <c r="C46" s="61"/>
      <c r="D46" s="61"/>
      <c r="E46" s="60"/>
      <c r="F46" s="61"/>
      <c r="G46" s="61"/>
      <c r="H46" s="52"/>
    </row>
    <row r="47" spans="1:8" ht="15" thickBot="1" x14ac:dyDescent="0.4">
      <c r="B47" s="31" t="s">
        <v>86</v>
      </c>
      <c r="C47" s="62" t="s">
        <v>87</v>
      </c>
      <c r="D47" s="63"/>
      <c r="E47" s="57"/>
      <c r="F47" s="63"/>
      <c r="G47" s="64"/>
    </row>
    <row r="48" spans="1:8" ht="15" thickBot="1" x14ac:dyDescent="0.4">
      <c r="B48" s="37"/>
      <c r="C48" s="36"/>
      <c r="D48" s="37"/>
      <c r="E48" s="39"/>
      <c r="F48" s="96"/>
      <c r="G48" s="38"/>
    </row>
    <row r="49" spans="2:7" ht="15" thickBot="1" x14ac:dyDescent="0.4">
      <c r="B49" s="33"/>
      <c r="C49" s="28"/>
      <c r="D49" s="29"/>
      <c r="E49" s="46"/>
      <c r="F49" s="95"/>
      <c r="G49" s="30"/>
    </row>
    <row r="50" spans="2:7" ht="15" thickBot="1" x14ac:dyDescent="0.4">
      <c r="B50" s="37"/>
      <c r="C50" s="36"/>
      <c r="D50" s="37"/>
      <c r="E50" s="39"/>
      <c r="F50" s="96"/>
      <c r="G50" s="38"/>
    </row>
    <row r="51" spans="2:7" ht="15" thickBot="1" x14ac:dyDescent="0.4">
      <c r="B51" s="33"/>
      <c r="C51" s="28"/>
      <c r="D51" s="29"/>
      <c r="E51" s="46"/>
      <c r="F51" s="95"/>
      <c r="G51" s="30"/>
    </row>
    <row r="52" spans="2:7" ht="15" thickBot="1" x14ac:dyDescent="0.4">
      <c r="B52" s="41"/>
      <c r="C52" s="42"/>
      <c r="D52" s="43"/>
      <c r="E52" s="58"/>
      <c r="F52" s="44"/>
      <c r="G52" s="45"/>
    </row>
    <row r="53" spans="2:7" ht="15" thickBot="1" x14ac:dyDescent="0.4"/>
    <row r="54" spans="2:7" ht="15" thickBot="1" x14ac:dyDescent="0.4">
      <c r="B54" s="98" t="s">
        <v>90</v>
      </c>
      <c r="C54" s="99"/>
      <c r="D54" s="99"/>
      <c r="E54" s="99"/>
      <c r="F54" s="100"/>
      <c r="G54" s="54">
        <f>G45+G52</f>
        <v>0</v>
      </c>
    </row>
  </sheetData>
  <mergeCells count="10">
    <mergeCell ref="B37:G37"/>
    <mergeCell ref="B44:G44"/>
    <mergeCell ref="B45:F45"/>
    <mergeCell ref="B54:F54"/>
    <mergeCell ref="B3:G3"/>
    <mergeCell ref="B4:G4"/>
    <mergeCell ref="B6:G6"/>
    <mergeCell ref="B15:G15"/>
    <mergeCell ref="B23:G23"/>
    <mergeCell ref="B36:F36"/>
  </mergeCells>
  <phoneticPr fontId="16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7"/>
  <sheetViews>
    <sheetView workbookViewId="0">
      <selection activeCell="G24" sqref="G24"/>
    </sheetView>
  </sheetViews>
  <sheetFormatPr defaultColWidth="8.81640625" defaultRowHeight="14.5" x14ac:dyDescent="0.35"/>
  <cols>
    <col min="1" max="1" width="8.81640625" style="1"/>
    <col min="2" max="2" width="39.7265625" style="1" bestFit="1" customWidth="1"/>
    <col min="3" max="3" width="37.6328125" style="1" customWidth="1"/>
    <col min="4" max="4" width="3.453125" style="1" bestFit="1" customWidth="1"/>
    <col min="5" max="5" width="3.26953125" style="1" bestFit="1" customWidth="1"/>
    <col min="6" max="7" width="13.81640625" style="1" bestFit="1" customWidth="1"/>
    <col min="8" max="16384" width="8.81640625" style="1"/>
  </cols>
  <sheetData>
    <row r="2" spans="2:7" ht="15" thickBot="1" x14ac:dyDescent="0.4"/>
    <row r="3" spans="2:7" ht="15" thickBot="1" x14ac:dyDescent="0.4">
      <c r="B3" s="69" t="s">
        <v>7</v>
      </c>
      <c r="C3" s="69" t="s">
        <v>9</v>
      </c>
      <c r="D3" s="69" t="s">
        <v>60</v>
      </c>
      <c r="E3" s="70" t="s">
        <v>61</v>
      </c>
      <c r="F3" s="69" t="s">
        <v>62</v>
      </c>
      <c r="G3" s="69" t="s">
        <v>63</v>
      </c>
    </row>
    <row r="4" spans="2:7" ht="15" thickBot="1" x14ac:dyDescent="0.4">
      <c r="B4" s="121" t="s">
        <v>29</v>
      </c>
      <c r="C4" s="68" t="s">
        <v>88</v>
      </c>
      <c r="D4" s="29" t="s">
        <v>66</v>
      </c>
      <c r="E4" s="55">
        <v>1</v>
      </c>
      <c r="F4" s="95">
        <f>PPQ!F8</f>
        <v>0</v>
      </c>
      <c r="G4" s="30">
        <f>E4*F4</f>
        <v>0</v>
      </c>
    </row>
    <row r="5" spans="2:7" ht="15" thickBot="1" x14ac:dyDescent="0.4">
      <c r="B5" s="121"/>
      <c r="C5" s="68" t="s">
        <v>31</v>
      </c>
      <c r="D5" s="29" t="s">
        <v>66</v>
      </c>
      <c r="E5" s="55">
        <v>1</v>
      </c>
      <c r="F5" s="95">
        <f>PPQ!F9</f>
        <v>0</v>
      </c>
      <c r="G5" s="30">
        <f>E5*F5</f>
        <v>0</v>
      </c>
    </row>
    <row r="6" spans="2:7" ht="15" thickBot="1" x14ac:dyDescent="0.4">
      <c r="B6" s="106"/>
      <c r="C6" s="68" t="s">
        <v>33</v>
      </c>
      <c r="D6" s="29" t="s">
        <v>66</v>
      </c>
      <c r="E6" s="55">
        <v>1</v>
      </c>
      <c r="F6" s="95">
        <f>PPQ!F10</f>
        <v>0</v>
      </c>
      <c r="G6" s="30">
        <f t="shared" ref="G6:G9" si="0">E6*F6</f>
        <v>0</v>
      </c>
    </row>
    <row r="7" spans="2:7" ht="15" thickBot="1" x14ac:dyDescent="0.4">
      <c r="B7" s="106"/>
      <c r="C7" s="68" t="s">
        <v>35</v>
      </c>
      <c r="D7" s="29" t="s">
        <v>66</v>
      </c>
      <c r="E7" s="55">
        <v>1</v>
      </c>
      <c r="F7" s="95">
        <f>PPQ!F11</f>
        <v>0</v>
      </c>
      <c r="G7" s="30">
        <f t="shared" si="0"/>
        <v>0</v>
      </c>
    </row>
    <row r="8" spans="2:7" ht="15" thickBot="1" x14ac:dyDescent="0.4">
      <c r="B8" s="106"/>
      <c r="C8" s="68" t="s">
        <v>37</v>
      </c>
      <c r="D8" s="29" t="s">
        <v>66</v>
      </c>
      <c r="E8" s="55">
        <v>1</v>
      </c>
      <c r="F8" s="95">
        <f>PPQ!F12</f>
        <v>0</v>
      </c>
      <c r="G8" s="30">
        <f t="shared" si="0"/>
        <v>0</v>
      </c>
    </row>
    <row r="9" spans="2:7" ht="15" thickBot="1" x14ac:dyDescent="0.4">
      <c r="B9" s="106"/>
      <c r="C9" s="68" t="s">
        <v>39</v>
      </c>
      <c r="D9" s="29" t="s">
        <v>66</v>
      </c>
      <c r="E9" s="55">
        <v>1</v>
      </c>
      <c r="F9" s="95">
        <f>PPQ!F13</f>
        <v>0</v>
      </c>
      <c r="G9" s="30">
        <f t="shared" si="0"/>
        <v>0</v>
      </c>
    </row>
    <row r="10" spans="2:7" ht="15" thickBot="1" x14ac:dyDescent="0.4">
      <c r="B10" s="75" t="s">
        <v>91</v>
      </c>
      <c r="C10" s="76"/>
      <c r="D10" s="76"/>
      <c r="E10" s="77"/>
      <c r="F10" s="76"/>
      <c r="G10" s="78">
        <f>SUM(G4:G9)</f>
        <v>0</v>
      </c>
    </row>
    <row r="11" spans="2:7" ht="15" thickBot="1" x14ac:dyDescent="0.4">
      <c r="B11" s="106" t="s">
        <v>40</v>
      </c>
      <c r="C11" s="25" t="s">
        <v>89</v>
      </c>
      <c r="D11" s="29" t="s">
        <v>66</v>
      </c>
      <c r="E11" s="55">
        <v>1</v>
      </c>
      <c r="F11" s="95">
        <f>PPQ!F17</f>
        <v>0</v>
      </c>
      <c r="G11" s="30">
        <f>E11*F11</f>
        <v>0</v>
      </c>
    </row>
    <row r="12" spans="2:7" ht="15" thickBot="1" x14ac:dyDescent="0.4">
      <c r="B12" s="106"/>
      <c r="C12" s="66" t="s">
        <v>42</v>
      </c>
      <c r="D12" s="29" t="s">
        <v>66</v>
      </c>
      <c r="E12" s="55">
        <v>1</v>
      </c>
      <c r="F12" s="95">
        <f>PPQ!F18</f>
        <v>0</v>
      </c>
      <c r="G12" s="30">
        <f>E12*F12</f>
        <v>0</v>
      </c>
    </row>
    <row r="13" spans="2:7" ht="15" thickBot="1" x14ac:dyDescent="0.4">
      <c r="B13" s="106"/>
      <c r="C13" s="66" t="s">
        <v>44</v>
      </c>
      <c r="D13" s="29" t="s">
        <v>66</v>
      </c>
      <c r="E13" s="55">
        <v>1</v>
      </c>
      <c r="F13" s="95">
        <f>PPQ!F19</f>
        <v>0</v>
      </c>
      <c r="G13" s="30">
        <f t="shared" ref="G13" si="1">E13*F13</f>
        <v>0</v>
      </c>
    </row>
    <row r="14" spans="2:7" ht="15" thickBot="1" x14ac:dyDescent="0.4">
      <c r="B14" s="75" t="s">
        <v>92</v>
      </c>
      <c r="C14" s="76"/>
      <c r="D14" s="76"/>
      <c r="E14" s="77"/>
      <c r="F14" s="76"/>
      <c r="G14" s="78">
        <f>SUM(G11:G13)</f>
        <v>0</v>
      </c>
    </row>
    <row r="15" spans="2:7" ht="29.5" thickBot="1" x14ac:dyDescent="0.4">
      <c r="B15" s="127" t="s">
        <v>45</v>
      </c>
      <c r="C15" s="126" t="s">
        <v>129</v>
      </c>
      <c r="D15" s="29" t="s">
        <v>66</v>
      </c>
      <c r="E15" s="55">
        <v>1</v>
      </c>
      <c r="F15" s="30">
        <f>PPQ!G34</f>
        <v>0</v>
      </c>
      <c r="G15" s="30">
        <f>E15*F15</f>
        <v>0</v>
      </c>
    </row>
    <row r="16" spans="2:7" ht="15" thickBot="1" x14ac:dyDescent="0.4">
      <c r="B16" s="75" t="s">
        <v>93</v>
      </c>
      <c r="C16" s="76"/>
      <c r="D16" s="76"/>
      <c r="E16" s="77"/>
      <c r="F16" s="76"/>
      <c r="G16" s="78">
        <f>SUM(G15)</f>
        <v>0</v>
      </c>
    </row>
    <row r="17" spans="2:7" ht="15" thickBot="1" x14ac:dyDescent="0.4">
      <c r="B17" s="71" t="s">
        <v>50</v>
      </c>
      <c r="C17" s="72"/>
      <c r="D17" s="72"/>
      <c r="E17" s="73"/>
      <c r="F17" s="72"/>
      <c r="G17" s="74">
        <f>G10+G14+G16</f>
        <v>0</v>
      </c>
    </row>
  </sheetData>
  <mergeCells count="2">
    <mergeCell ref="B11:B13"/>
    <mergeCell ref="B4:B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G10 G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E15"/>
  <sheetViews>
    <sheetView workbookViewId="0">
      <selection activeCell="D12" sqref="D12"/>
    </sheetView>
  </sheetViews>
  <sheetFormatPr defaultColWidth="8.81640625" defaultRowHeight="14.5" x14ac:dyDescent="0.35"/>
  <cols>
    <col min="1" max="1" width="8.81640625" style="1"/>
    <col min="2" max="2" width="43.81640625" style="1" bestFit="1" customWidth="1"/>
    <col min="3" max="3" width="11.54296875" style="1" bestFit="1" customWidth="1"/>
    <col min="4" max="16384" width="8.81640625" style="1"/>
  </cols>
  <sheetData>
    <row r="3" spans="2:5" ht="15" thickBot="1" x14ac:dyDescent="0.4"/>
    <row r="4" spans="2:5" ht="26.5" thickBot="1" x14ac:dyDescent="0.4">
      <c r="B4" s="125" t="s">
        <v>100</v>
      </c>
      <c r="C4" s="80" t="s">
        <v>101</v>
      </c>
      <c r="D4" s="82" t="s">
        <v>102</v>
      </c>
      <c r="E4" s="81" t="s">
        <v>102</v>
      </c>
    </row>
    <row r="5" spans="2:5" ht="15" thickBot="1" x14ac:dyDescent="0.4">
      <c r="B5" s="125"/>
      <c r="C5" s="80" t="s">
        <v>103</v>
      </c>
      <c r="D5" s="82" t="s">
        <v>104</v>
      </c>
      <c r="E5" s="81" t="s">
        <v>103</v>
      </c>
    </row>
    <row r="6" spans="2:5" ht="15" thickBot="1" x14ac:dyDescent="0.4">
      <c r="B6" s="83" t="s">
        <v>105</v>
      </c>
      <c r="C6" s="84">
        <f>RQS!F4</f>
        <v>0</v>
      </c>
      <c r="D6" s="85">
        <v>10</v>
      </c>
      <c r="E6" s="86">
        <f>C6*D6%</f>
        <v>0</v>
      </c>
    </row>
    <row r="7" spans="2:5" ht="15" thickBot="1" x14ac:dyDescent="0.4">
      <c r="B7" s="87" t="s">
        <v>106</v>
      </c>
      <c r="C7" s="88">
        <f>RQS!F5</f>
        <v>0</v>
      </c>
      <c r="D7" s="89">
        <v>10</v>
      </c>
      <c r="E7" s="90">
        <f t="shared" ref="E7:E14" si="0">C7*D7%</f>
        <v>0</v>
      </c>
    </row>
    <row r="8" spans="2:5" ht="15" thickBot="1" x14ac:dyDescent="0.4">
      <c r="B8" s="83" t="s">
        <v>107</v>
      </c>
      <c r="C8" s="84">
        <f>RQS!F6</f>
        <v>0</v>
      </c>
      <c r="D8" s="85">
        <v>15</v>
      </c>
      <c r="E8" s="86">
        <f t="shared" si="0"/>
        <v>0</v>
      </c>
    </row>
    <row r="9" spans="2:5" ht="15" thickBot="1" x14ac:dyDescent="0.4">
      <c r="B9" s="87" t="s">
        <v>108</v>
      </c>
      <c r="C9" s="88">
        <f>RQS!F15</f>
        <v>0</v>
      </c>
      <c r="D9" s="89">
        <v>0</v>
      </c>
      <c r="E9" s="90">
        <f t="shared" si="0"/>
        <v>0</v>
      </c>
    </row>
    <row r="10" spans="2:5" ht="15" thickBot="1" x14ac:dyDescent="0.4">
      <c r="B10" s="83" t="s">
        <v>109</v>
      </c>
      <c r="C10" s="84">
        <f>RQS!F11+RQS!F13</f>
        <v>0</v>
      </c>
      <c r="D10" s="85">
        <v>15</v>
      </c>
      <c r="E10" s="86">
        <f t="shared" si="0"/>
        <v>0</v>
      </c>
    </row>
    <row r="11" spans="2:5" ht="15" thickBot="1" x14ac:dyDescent="0.4">
      <c r="B11" s="87" t="s">
        <v>110</v>
      </c>
      <c r="C11" s="88">
        <f>RQS!F12</f>
        <v>0</v>
      </c>
      <c r="D11" s="89">
        <v>0</v>
      </c>
      <c r="E11" s="90">
        <f t="shared" si="0"/>
        <v>0</v>
      </c>
    </row>
    <row r="12" spans="2:5" ht="15" thickBot="1" x14ac:dyDescent="0.4">
      <c r="B12" s="83" t="s">
        <v>111</v>
      </c>
      <c r="C12" s="84">
        <f>RQS!F7</f>
        <v>0</v>
      </c>
      <c r="D12" s="85">
        <v>15</v>
      </c>
      <c r="E12" s="86">
        <f t="shared" si="0"/>
        <v>0</v>
      </c>
    </row>
    <row r="13" spans="2:5" ht="15" thickBot="1" x14ac:dyDescent="0.4">
      <c r="B13" s="87" t="s">
        <v>112</v>
      </c>
      <c r="C13" s="88">
        <f>RQS!F8</f>
        <v>0</v>
      </c>
      <c r="D13" s="89">
        <v>0</v>
      </c>
      <c r="E13" s="90">
        <f t="shared" si="0"/>
        <v>0</v>
      </c>
    </row>
    <row r="14" spans="2:5" ht="15" thickBot="1" x14ac:dyDescent="0.4">
      <c r="B14" s="83" t="s">
        <v>113</v>
      </c>
      <c r="C14" s="84">
        <f>RQS!F9</f>
        <v>0</v>
      </c>
      <c r="D14" s="85">
        <v>0</v>
      </c>
      <c r="E14" s="86">
        <f t="shared" si="0"/>
        <v>0</v>
      </c>
    </row>
    <row r="15" spans="2:5" ht="15" thickBot="1" x14ac:dyDescent="0.4">
      <c r="B15" s="79" t="s">
        <v>63</v>
      </c>
      <c r="C15" s="80">
        <f>SUM(C6:C14)</f>
        <v>0</v>
      </c>
      <c r="D15" s="82"/>
      <c r="E15" s="91">
        <f>SUM(E6:E14)</f>
        <v>0</v>
      </c>
    </row>
  </sheetData>
  <mergeCells count="1">
    <mergeCell ref="B4:B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E0EB4F8372EA4DA3DB3120A5A537D5" ma:contentTypeVersion="16" ma:contentTypeDescription="Create a new document." ma:contentTypeScope="" ma:versionID="2f9503cc3547cb6798abaeaa3d0c960f">
  <xsd:schema xmlns:xsd="http://www.w3.org/2001/XMLSchema" xmlns:xs="http://www.w3.org/2001/XMLSchema" xmlns:p="http://schemas.microsoft.com/office/2006/metadata/properties" xmlns:ns2="450bc375-4196-4477-8b96-8f5118851a61" xmlns:ns3="ab2508ca-f774-49ed-b1a3-282b8eb2f983" targetNamespace="http://schemas.microsoft.com/office/2006/metadata/properties" ma:root="true" ma:fieldsID="1fe54da7f0351ecec602f294f936cce6" ns2:_="" ns3:_="">
    <xsd:import namespace="450bc375-4196-4477-8b96-8f5118851a61"/>
    <xsd:import namespace="ab2508ca-f774-49ed-b1a3-282b8eb2f9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bc375-4196-4477-8b96-8f5118851a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a8624bd-f9c4-4953-a0ad-16555b58a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08ca-f774-49ed-b1a3-282b8eb2f98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e9e68-11fb-496f-a5d1-05bad767b0d8}" ma:internalName="TaxCatchAll" ma:showField="CatchAllData" ma:web="ab2508ca-f774-49ed-b1a3-282b8eb2f9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bc375-4196-4477-8b96-8f5118851a61">
      <Terms xmlns="http://schemas.microsoft.com/office/infopath/2007/PartnerControls"/>
    </lcf76f155ced4ddcb4097134ff3c332f>
    <TaxCatchAll xmlns="ab2508ca-f774-49ed-b1a3-282b8eb2f983" xsi:nil="true"/>
  </documentManagement>
</p:properties>
</file>

<file path=customXml/itemProps1.xml><?xml version="1.0" encoding="utf-8"?>
<ds:datastoreItem xmlns:ds="http://schemas.openxmlformats.org/officeDocument/2006/customXml" ds:itemID="{91838A20-3A80-4C5B-A3FD-776155F08B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A8DCF4-8547-4261-BDE5-44BFD8015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bc375-4196-4477-8b96-8f5118851a61"/>
    <ds:schemaRef ds:uri="ab2508ca-f774-49ed-b1a3-282b8eb2f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058544-0F2B-4441-8E08-74E2DFD8B4C1}">
  <ds:schemaRefs>
    <ds:schemaRef ds:uri="http://schemas.microsoft.com/office/2006/metadata/properties"/>
    <ds:schemaRef ds:uri="http://schemas.microsoft.com/office/infopath/2007/PartnerControls"/>
    <ds:schemaRef ds:uri="56700caa-8efc-4b9e-876f-2018d986e670"/>
    <ds:schemaRef ds:uri="ff5fb8db-bdac-45ed-a74a-1527bdfd5b3c"/>
    <ds:schemaRef ds:uri="450bc375-4196-4477-8b96-8f5118851a61"/>
    <ds:schemaRef ds:uri="ab2508ca-f774-49ed-b1a3-282b8eb2f983"/>
  </ds:schemaRefs>
</ds:datastoreItem>
</file>

<file path=docMetadata/LabelInfo.xml><?xml version="1.0" encoding="utf-8"?>
<clbl:labelList xmlns:clbl="http://schemas.microsoft.com/office/2020/mipLabelMetadata">
  <clbl:label id="{5707580e-42d3-4c93-925d-659db026f8e5}" enabled="1" method="Standard" siteId="{0c6c23de-546b-45ff-811a-a88cc514ae5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Medição Acumulada</vt:lpstr>
      <vt:lpstr>Medição Mensal N° 02</vt:lpstr>
      <vt:lpstr>Medição Mensal N° 01</vt:lpstr>
      <vt:lpstr>PPQ</vt:lpstr>
      <vt:lpstr>RQS</vt:lpstr>
      <vt:lpstr>Retenções</vt:lpstr>
    </vt:vector>
  </TitlesOfParts>
  <Company>Light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4003115</dc:creator>
  <cp:lastModifiedBy>rodrigo brulher mendonca 4009568</cp:lastModifiedBy>
  <dcterms:created xsi:type="dcterms:W3CDTF">2018-02-28T14:52:25Z</dcterms:created>
  <dcterms:modified xsi:type="dcterms:W3CDTF">2026-03-05T12:59:05Z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0x010100AEE0EB4F8372EA4DA3DB3120A5A537D5</vt:lpwstr>
  </property>
  <property fmtid="{D5CDD505-2E9C-101B-9397-08002B2CF9AE}" pid="3" name="MediaServiceImageTags">
    <vt:lpwstr/>
  </property>
</Properties>
</file>